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Data\Loans\Rent Rolls and Income Certs\"/>
    </mc:Choice>
  </mc:AlternateContent>
  <xr:revisionPtr revIDLastSave="0" documentId="8_{FC098DA7-54F0-4BDF-BF63-69359FBF1056}" xr6:coauthVersionLast="47" xr6:coauthVersionMax="47" xr10:uidLastSave="{00000000-0000-0000-0000-000000000000}"/>
  <bookViews>
    <workbookView xWindow="-41364" yWindow="-2412" windowWidth="29148" windowHeight="17928" xr2:uid="{5A63F5B7-6ED0-4C0E-A4B0-CF37822BBA6E}"/>
  </bookViews>
  <sheets>
    <sheet name="Rent Roll"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5" i="1" l="1"/>
  <c r="AH35" i="1"/>
  <c r="AG35" i="1"/>
  <c r="AL35" i="1" s="1"/>
  <c r="AF35" i="1"/>
  <c r="AK35" i="1" s="1"/>
  <c r="AE35" i="1"/>
  <c r="AD35" i="1"/>
  <c r="AI35" i="1" s="1"/>
  <c r="AC35" i="1"/>
  <c r="AL34" i="1"/>
  <c r="AJ34" i="1"/>
  <c r="AH34" i="1"/>
  <c r="AG34" i="1"/>
  <c r="AF34" i="1"/>
  <c r="AK34" i="1" s="1"/>
  <c r="AE34" i="1"/>
  <c r="AD34" i="1"/>
  <c r="AI34" i="1" s="1"/>
  <c r="AC34" i="1"/>
  <c r="AL33" i="1"/>
  <c r="AJ33" i="1"/>
  <c r="AH33" i="1"/>
  <c r="AG33" i="1"/>
  <c r="AF33" i="1"/>
  <c r="AK33" i="1" s="1"/>
  <c r="AE33" i="1"/>
  <c r="AD33" i="1"/>
  <c r="AI33" i="1" s="1"/>
  <c r="AC33" i="1"/>
  <c r="AL32" i="1"/>
  <c r="AK32" i="1"/>
  <c r="AJ32" i="1"/>
  <c r="AH32" i="1"/>
  <c r="AG32" i="1"/>
  <c r="AF32" i="1"/>
  <c r="AE32" i="1"/>
  <c r="AD32" i="1"/>
  <c r="AI32" i="1" s="1"/>
  <c r="AC32" i="1"/>
  <c r="AL31" i="1"/>
  <c r="AK31" i="1"/>
  <c r="AJ31" i="1"/>
  <c r="AI31" i="1"/>
  <c r="AH31" i="1"/>
  <c r="AK30" i="1"/>
  <c r="AJ30" i="1"/>
  <c r="AI30" i="1"/>
  <c r="AG30" i="1"/>
  <c r="AL30" i="1" s="1"/>
  <c r="AF30" i="1"/>
  <c r="AE30" i="1"/>
  <c r="AD30" i="1"/>
  <c r="AC30" i="1"/>
  <c r="AH30" i="1" s="1"/>
  <c r="AL29" i="1"/>
  <c r="AK29" i="1"/>
  <c r="AI29" i="1"/>
  <c r="AG29" i="1"/>
  <c r="AF29" i="1"/>
  <c r="AE29" i="1"/>
  <c r="AJ29" i="1" s="1"/>
  <c r="AD29" i="1"/>
  <c r="AC29" i="1"/>
  <c r="AH29" i="1" s="1"/>
  <c r="AK28" i="1"/>
  <c r="AI28" i="1"/>
  <c r="AG28" i="1"/>
  <c r="AL28" i="1" s="1"/>
  <c r="AF28" i="1"/>
  <c r="AE28" i="1"/>
  <c r="AJ28" i="1" s="1"/>
  <c r="AD28" i="1"/>
  <c r="AC28" i="1"/>
  <c r="AH28" i="1" s="1"/>
  <c r="AL27" i="1"/>
  <c r="AK27" i="1"/>
  <c r="AJ27" i="1"/>
  <c r="AI27" i="1"/>
  <c r="AH27" i="1"/>
  <c r="AL26" i="1"/>
  <c r="AK26" i="1"/>
  <c r="AJ26" i="1"/>
  <c r="AI26" i="1"/>
  <c r="AH26" i="1"/>
  <c r="AK25" i="1"/>
  <c r="AJ25" i="1"/>
  <c r="AI25" i="1"/>
  <c r="AG25" i="1"/>
  <c r="AL25" i="1" s="1"/>
  <c r="AF25" i="1"/>
  <c r="AE25" i="1"/>
  <c r="AD25" i="1"/>
  <c r="AC25" i="1"/>
  <c r="AH25" i="1" s="1"/>
  <c r="AL24" i="1"/>
  <c r="AK24" i="1"/>
  <c r="AJ24" i="1"/>
  <c r="AI24" i="1"/>
  <c r="AH24" i="1"/>
  <c r="AL23" i="1"/>
  <c r="AK23" i="1"/>
  <c r="AJ23" i="1"/>
  <c r="AI23" i="1"/>
  <c r="AH23" i="1"/>
  <c r="AK22" i="1"/>
  <c r="AI22" i="1"/>
  <c r="AG22" i="1"/>
  <c r="AL22" i="1" s="1"/>
  <c r="AF22" i="1"/>
  <c r="AE22" i="1"/>
  <c r="AJ22" i="1" s="1"/>
  <c r="AD22" i="1"/>
  <c r="AC22" i="1"/>
  <c r="AH22" i="1" s="1"/>
  <c r="AL21" i="1"/>
  <c r="AK21" i="1"/>
  <c r="AJ21" i="1"/>
  <c r="AI21" i="1"/>
  <c r="AH21" i="1"/>
  <c r="AL20" i="1"/>
  <c r="AK20" i="1"/>
  <c r="AJ20" i="1"/>
  <c r="AI20" i="1"/>
  <c r="AH20" i="1"/>
  <c r="AL19" i="1"/>
  <c r="AK19" i="1"/>
  <c r="AJ19" i="1"/>
  <c r="AI19" i="1"/>
  <c r="AH19" i="1"/>
  <c r="AL18" i="1"/>
  <c r="AJ18" i="1"/>
  <c r="AH18" i="1"/>
  <c r="AG18" i="1"/>
  <c r="AF18" i="1"/>
  <c r="AK18" i="1" s="1"/>
  <c r="AE18" i="1"/>
  <c r="AD18" i="1"/>
  <c r="AI18" i="1" s="1"/>
  <c r="AC18" i="1"/>
  <c r="AL17" i="1"/>
  <c r="AK17" i="1"/>
  <c r="AJ17" i="1"/>
  <c r="AI17" i="1"/>
  <c r="AH17" i="1"/>
  <c r="AK16" i="1"/>
  <c r="AI16" i="1"/>
  <c r="AG16" i="1"/>
  <c r="AL16" i="1" s="1"/>
  <c r="AF16" i="1"/>
  <c r="AE16" i="1"/>
  <c r="AJ16" i="1" s="1"/>
  <c r="AD16" i="1"/>
  <c r="AC16" i="1"/>
  <c r="AH16" i="1" s="1"/>
  <c r="AL15" i="1"/>
  <c r="AK15" i="1"/>
  <c r="AJ15" i="1"/>
  <c r="AI15" i="1"/>
  <c r="AH15" i="1"/>
  <c r="AJ14" i="1"/>
  <c r="AH14" i="1"/>
  <c r="AG14" i="1"/>
  <c r="AL14" i="1" s="1"/>
  <c r="AF14" i="1"/>
  <c r="AK14" i="1" s="1"/>
  <c r="AE14" i="1"/>
  <c r="AD14" i="1"/>
  <c r="AI14" i="1" s="1"/>
  <c r="AC14" i="1"/>
  <c r="AL13" i="1"/>
  <c r="AK13" i="1"/>
  <c r="AJ13" i="1"/>
  <c r="AI13" i="1"/>
  <c r="AH13" i="1"/>
  <c r="AL12" i="1"/>
  <c r="AI12" i="1"/>
  <c r="AG12" i="1"/>
  <c r="AF12" i="1"/>
  <c r="AK12" i="1" s="1"/>
  <c r="AE12" i="1"/>
  <c r="AJ12" i="1" s="1"/>
  <c r="AD12" i="1"/>
  <c r="AC12" i="1"/>
  <c r="AH12" i="1" s="1"/>
  <c r="AK11" i="1"/>
  <c r="AI11" i="1"/>
  <c r="AG11" i="1"/>
  <c r="AL11" i="1" s="1"/>
  <c r="AF11" i="1"/>
  <c r="AE11" i="1"/>
  <c r="AJ11" i="1" s="1"/>
  <c r="AD11" i="1"/>
  <c r="AC11" i="1"/>
  <c r="AH11" i="1" s="1"/>
  <c r="AK10" i="1"/>
  <c r="AI10" i="1"/>
  <c r="AH10" i="1"/>
  <c r="AG10" i="1"/>
  <c r="AL10" i="1" s="1"/>
  <c r="AF10" i="1"/>
  <c r="AE10" i="1"/>
  <c r="AJ10" i="1" s="1"/>
  <c r="AD10" i="1"/>
  <c r="AC10" i="1"/>
  <c r="AK9" i="1"/>
  <c r="AJ9" i="1"/>
  <c r="AG9" i="1"/>
  <c r="AL9" i="1" s="1"/>
  <c r="AF9" i="1"/>
  <c r="AE9" i="1"/>
  <c r="AD9" i="1"/>
  <c r="AI9" i="1" s="1"/>
  <c r="AC9" i="1"/>
  <c r="AH9" i="1" s="1"/>
  <c r="AL8" i="1"/>
  <c r="AK8" i="1"/>
  <c r="AJ8" i="1"/>
  <c r="AI8" i="1"/>
  <c r="AH8" i="1"/>
  <c r="AL7" i="1"/>
  <c r="AK7" i="1"/>
  <c r="AJ7" i="1"/>
  <c r="AI7" i="1"/>
  <c r="AH7" i="1"/>
  <c r="AL6" i="1"/>
  <c r="AK6" i="1"/>
  <c r="AJ6" i="1"/>
  <c r="AI6" i="1"/>
  <c r="AH6" i="1"/>
  <c r="AL5" i="1"/>
  <c r="AK5" i="1"/>
  <c r="AJ5" i="1"/>
  <c r="AI5" i="1"/>
  <c r="AH5" i="1"/>
  <c r="AL4" i="1"/>
  <c r="AK4" i="1"/>
  <c r="AJ4" i="1"/>
  <c r="AI4" i="1"/>
  <c r="AH4" i="1"/>
  <c r="AJ3" i="1"/>
  <c r="AH3" i="1"/>
  <c r="AG3" i="1"/>
  <c r="AL3" i="1" s="1"/>
  <c r="AF3" i="1"/>
  <c r="AK3" i="1" s="1"/>
  <c r="AE3" i="1"/>
  <c r="AD3" i="1"/>
  <c r="AI3" i="1" s="1"/>
  <c r="AC3" i="1"/>
  <c r="F10" i="1"/>
  <c r="F14" i="1"/>
  <c r="F15" i="1"/>
  <c r="F16" i="1"/>
  <c r="F17" i="1"/>
  <c r="F18" i="1"/>
  <c r="F19" i="1"/>
  <c r="F20" i="1"/>
  <c r="F21" i="1"/>
  <c r="F22" i="1"/>
  <c r="F23" i="1"/>
  <c r="F24" i="1"/>
  <c r="F25" i="1"/>
  <c r="F26" i="1"/>
  <c r="F27" i="1"/>
  <c r="F28" i="1"/>
  <c r="F29" i="1"/>
  <c r="F30" i="1"/>
  <c r="F31" i="1"/>
  <c r="F32" i="1"/>
  <c r="F13" i="1"/>
  <c r="G10" i="1"/>
  <c r="E10" i="1"/>
  <c r="D10" i="1"/>
  <c r="C10" i="1"/>
</calcChain>
</file>

<file path=xl/sharedStrings.xml><?xml version="1.0" encoding="utf-8"?>
<sst xmlns="http://schemas.openxmlformats.org/spreadsheetml/2006/main" count="138" uniqueCount="120">
  <si>
    <t>VENTANA FUND RESIDENT INCOME CERTIFICATION FORM</t>
  </si>
  <si>
    <t>Resident Data</t>
  </si>
  <si>
    <t>Move in Date:</t>
  </si>
  <si>
    <t>Address:</t>
  </si>
  <si>
    <t>Unit #</t>
  </si>
  <si>
    <t># of Bedrooms</t>
  </si>
  <si>
    <t>Household Composition</t>
  </si>
  <si>
    <t>HH Mbr #</t>
  </si>
  <si>
    <t>Full Name</t>
  </si>
  <si>
    <t>Relationship to Head of Household</t>
  </si>
  <si>
    <t>Head of Household</t>
  </si>
  <si>
    <t>Gross Annual Income</t>
  </si>
  <si>
    <t>Employment or Wages</t>
  </si>
  <si>
    <t>Social Security &amp; Pensions</t>
  </si>
  <si>
    <t>Public Assistance</t>
  </si>
  <si>
    <t>Other Income</t>
  </si>
  <si>
    <t>Totals</t>
  </si>
  <si>
    <t>$</t>
  </si>
  <si>
    <t>Total Household Income</t>
  </si>
  <si>
    <r>
      <t xml:space="preserve">Owner/Property Manager Certification
</t>
    </r>
    <r>
      <rPr>
        <sz val="9"/>
        <color theme="1"/>
        <rFont val="Calibri"/>
        <family val="2"/>
        <scheme val="minor"/>
      </rPr>
      <t>Resident Head of Household has provided documentation of annual income for each person(s) listed on this form.  I have reviewed household income documentation and hereby certify that the resident household income meets the requirements in the loan agreement between property owner and Ventana Fund.  I will retian copies of all income verification forms and required third-party verifications for the duration of the term of the Ventana Fund loan.  Under penalties of perjury, I certify that the information presented in this Certification is true and accurate to the best of my knowledge and belief and that I have the authority to sign this form on behalf of the owner of the property.  The undersigned understands that providing false represeantions herein constitutes and act of fraud.  False, misleading or incomplete information may result in Ventana Fund taking legal action against owner.</t>
    </r>
  </si>
  <si>
    <t>Owner/Property Manager Signature</t>
  </si>
  <si>
    <t>Date</t>
  </si>
  <si>
    <t>___________________________________________                       ____________________________</t>
  </si>
  <si>
    <t>Property Information</t>
  </si>
  <si>
    <t>Borrower:</t>
  </si>
  <si>
    <t>Property Address:</t>
  </si>
  <si>
    <t>% Rent Limit</t>
  </si>
  <si>
    <t>Rent Roll Information</t>
  </si>
  <si>
    <t>Resident Name</t>
  </si>
  <si>
    <t># Bedrooms</t>
  </si>
  <si>
    <t>Occupied Since</t>
  </si>
  <si>
    <t>Lease End Date</t>
  </si>
  <si>
    <t>Allowed Rent</t>
  </si>
  <si>
    <t>Monthly Rent</t>
  </si>
  <si>
    <t>County:</t>
  </si>
  <si>
    <t>Unit Style</t>
  </si>
  <si>
    <t>Rent Limits</t>
  </si>
  <si>
    <t>Studio</t>
  </si>
  <si>
    <t>County Information</t>
  </si>
  <si>
    <t>60% AMI Rent Limits</t>
  </si>
  <si>
    <t>80% AMI Rent Limits</t>
  </si>
  <si>
    <t>60% AMI Income Limits</t>
  </si>
  <si>
    <t>80% AMI Income Limits</t>
  </si>
  <si>
    <t>120% AMI Income Limits*</t>
  </si>
  <si>
    <t>List of Counties</t>
  </si>
  <si>
    <t>Seat (OR MSA)</t>
  </si>
  <si>
    <t>AMI</t>
  </si>
  <si>
    <t>1BR</t>
  </si>
  <si>
    <t>2BR</t>
  </si>
  <si>
    <t>3BR</t>
  </si>
  <si>
    <t>4BR</t>
  </si>
  <si>
    <t>Bernalillo County</t>
  </si>
  <si>
    <t>Albuquerque MSA</t>
  </si>
  <si>
    <t>Catron County</t>
  </si>
  <si>
    <t>Reserve</t>
  </si>
  <si>
    <t>Chaves County</t>
  </si>
  <si>
    <t>Roswell</t>
  </si>
  <si>
    <t>Cibola County</t>
  </si>
  <si>
    <t>Grants</t>
  </si>
  <si>
    <t>Colfax County</t>
  </si>
  <si>
    <t>Raton</t>
  </si>
  <si>
    <t>Curry County</t>
  </si>
  <si>
    <t>Clovis</t>
  </si>
  <si>
    <t>De Baca County</t>
  </si>
  <si>
    <t>Fort Sumner</t>
  </si>
  <si>
    <t>Dona Ana County</t>
  </si>
  <si>
    <t>Las Cruces MSA</t>
  </si>
  <si>
    <t>Eddy County</t>
  </si>
  <si>
    <t>Carlsbad</t>
  </si>
  <si>
    <t>Grant County</t>
  </si>
  <si>
    <t>Silver City</t>
  </si>
  <si>
    <t>Guadalupe County</t>
  </si>
  <si>
    <t>Santa Rosa</t>
  </si>
  <si>
    <t>Harding County</t>
  </si>
  <si>
    <t>Mosquero</t>
  </si>
  <si>
    <t>Hidalgo County</t>
  </si>
  <si>
    <t>Lordsburg</t>
  </si>
  <si>
    <t>Lea County</t>
  </si>
  <si>
    <t>Lovington</t>
  </si>
  <si>
    <t>Lincoln County</t>
  </si>
  <si>
    <t>Carrizozo</t>
  </si>
  <si>
    <t>Los Alamos County</t>
  </si>
  <si>
    <t>Los Alamos</t>
  </si>
  <si>
    <t>Luna County</t>
  </si>
  <si>
    <t>Deming</t>
  </si>
  <si>
    <t>McKinley County</t>
  </si>
  <si>
    <t>Gallup</t>
  </si>
  <si>
    <t>Mora County</t>
  </si>
  <si>
    <t>Mora</t>
  </si>
  <si>
    <t>Otero County</t>
  </si>
  <si>
    <t>Alamogordo</t>
  </si>
  <si>
    <t>Quay County</t>
  </si>
  <si>
    <t>Tucumcari</t>
  </si>
  <si>
    <t>Rio Arriba County</t>
  </si>
  <si>
    <t>Tierra Amarilla</t>
  </si>
  <si>
    <t>Roosevelt County</t>
  </si>
  <si>
    <t>Portales</t>
  </si>
  <si>
    <t>San Juan County</t>
  </si>
  <si>
    <t>Farmington MSA</t>
  </si>
  <si>
    <t>San Miguel County</t>
  </si>
  <si>
    <t>Las Vegas</t>
  </si>
  <si>
    <t>Sandoval County</t>
  </si>
  <si>
    <t>Santa Fe County</t>
  </si>
  <si>
    <t>Santa Fe MSA</t>
  </si>
  <si>
    <t>Sierra County</t>
  </si>
  <si>
    <t>Truth or Consequences</t>
  </si>
  <si>
    <t>Socorro County</t>
  </si>
  <si>
    <t>Socorro</t>
  </si>
  <si>
    <t>Taos County</t>
  </si>
  <si>
    <t>Taos</t>
  </si>
  <si>
    <t>Torrance County</t>
  </si>
  <si>
    <t>Union County</t>
  </si>
  <si>
    <t>Clayton</t>
  </si>
  <si>
    <t>Valencia County</t>
  </si>
  <si>
    <t>60% AMI</t>
  </si>
  <si>
    <t>80% AMI</t>
  </si>
  <si>
    <t xml:space="preserve">VENTANA FUND RENT ROLL </t>
  </si>
  <si>
    <t>VF Loan Number:</t>
  </si>
  <si>
    <t>2024 Rent Limits</t>
  </si>
  <si>
    <t>Form Effective Through 05-31-2025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</si>
</sst>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5" x14ac:knownFonts="1">
    <font>
      <sz val="11"/>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0"/>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2"/>
        <bgColor indexed="64"/>
      </patternFill>
    </fill>
  </fills>
  <borders count="48">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diagonal/>
    </border>
    <border>
      <left style="thin">
        <color indexed="64"/>
      </left>
      <right/>
      <top style="thin">
        <color theme="0" tint="-0.14999847407452621"/>
      </top>
      <bottom style="thin">
        <color theme="0" tint="-0.14999847407452621"/>
      </bottom>
      <diagonal/>
    </border>
    <border>
      <left style="thin">
        <color indexed="64"/>
      </left>
      <right/>
      <top/>
      <bottom/>
      <diagonal/>
    </border>
    <border>
      <left style="thin">
        <color theme="0" tint="-0.14999847407452621"/>
      </left>
      <right style="thin">
        <color indexed="64"/>
      </right>
      <top/>
      <bottom/>
      <diagonal/>
    </border>
    <border>
      <left/>
      <right/>
      <top style="thin">
        <color theme="0" tint="-0.14999847407452621"/>
      </top>
      <bottom/>
      <diagonal/>
    </border>
    <border>
      <left style="thin">
        <color theme="0" tint="-0.14999847407452621"/>
      </left>
      <right/>
      <top/>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int="-0.14999847407452621"/>
      </top>
      <bottom style="thin">
        <color theme="0" tint="-0.14999847407452621"/>
      </bottom>
      <diagonal/>
    </border>
    <border>
      <left/>
      <right style="medium">
        <color indexed="64"/>
      </right>
      <top/>
      <bottom style="thin">
        <color theme="0" tint="-0.14999847407452621"/>
      </bottom>
      <diagonal/>
    </border>
    <border>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top/>
      <bottom style="thin">
        <color theme="0" tint="-0.149998474074526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14999847407452621"/>
      </left>
      <right style="medium">
        <color indexed="64"/>
      </right>
      <top/>
      <bottom style="thin">
        <color theme="0" tint="-0.1499984740745262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3" fillId="0" borderId="0" applyFont="0" applyFill="0" applyBorder="0" applyAlignment="0" applyProtection="0"/>
  </cellStyleXfs>
  <cellXfs count="113">
    <xf numFmtId="0" fontId="0" fillId="0" borderId="0" xfId="0"/>
    <xf numFmtId="0" fontId="2" fillId="0" borderId="0" xfId="0" applyFont="1"/>
    <xf numFmtId="0" fontId="2" fillId="0" borderId="0" xfId="0" applyFont="1" applyAlignment="1">
      <alignment horizontal="left"/>
    </xf>
    <xf numFmtId="0" fontId="2" fillId="0" borderId="2" xfId="0" applyFont="1" applyBorder="1"/>
    <xf numFmtId="0" fontId="2" fillId="0" borderId="1" xfId="0" applyFont="1" applyBorder="1"/>
    <xf numFmtId="0" fontId="2" fillId="0" borderId="5" xfId="0" applyFont="1" applyBorder="1"/>
    <xf numFmtId="0" fontId="2" fillId="0" borderId="6" xfId="0" applyFont="1" applyBorder="1"/>
    <xf numFmtId="0" fontId="2" fillId="0" borderId="11" xfId="0" applyFont="1" applyBorder="1"/>
    <xf numFmtId="0" fontId="2" fillId="0" borderId="1" xfId="0" applyFont="1" applyBorder="1" applyAlignment="1">
      <alignment wrapText="1"/>
    </xf>
    <xf numFmtId="0" fontId="2" fillId="0" borderId="1"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2" fillId="0" borderId="13" xfId="0" applyFont="1" applyBorder="1"/>
    <xf numFmtId="0" fontId="2" fillId="0" borderId="11"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vertical="top"/>
    </xf>
    <xf numFmtId="0" fontId="2" fillId="0" borderId="15" xfId="0" applyFont="1" applyBorder="1"/>
    <xf numFmtId="0" fontId="2" fillId="0" borderId="16" xfId="0" applyFont="1" applyBorder="1"/>
    <xf numFmtId="0" fontId="2" fillId="0" borderId="15" xfId="0" applyFont="1" applyBorder="1" applyAlignment="1">
      <alignment horizontal="left" vertical="top"/>
    </xf>
    <xf numFmtId="0" fontId="1" fillId="0" borderId="0" xfId="0" applyFont="1" applyAlignment="1">
      <alignment horizontal="center"/>
    </xf>
    <xf numFmtId="0" fontId="2" fillId="0" borderId="1" xfId="0" applyFont="1" applyBorder="1" applyAlignment="1">
      <alignment horizontal="center" wrapText="1"/>
    </xf>
    <xf numFmtId="0" fontId="2" fillId="0" borderId="1" xfId="0" applyFont="1" applyBorder="1" applyAlignment="1">
      <alignment horizontal="left"/>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7" xfId="0" applyFont="1" applyBorder="1" applyAlignment="1">
      <alignment horizontal="center"/>
    </xf>
    <xf numFmtId="0" fontId="2" fillId="0" borderId="28" xfId="0" applyFont="1" applyBorder="1"/>
    <xf numFmtId="0" fontId="2" fillId="0" borderId="29" xfId="0" applyFont="1" applyBorder="1" applyAlignment="1">
      <alignment horizontal="center"/>
    </xf>
    <xf numFmtId="0" fontId="2" fillId="0" borderId="0" xfId="0" applyFont="1" applyAlignment="1">
      <alignment horizontal="center"/>
    </xf>
    <xf numFmtId="0" fontId="2" fillId="0" borderId="23" xfId="0" applyFont="1" applyBorder="1"/>
    <xf numFmtId="0" fontId="2" fillId="0" borderId="22" xfId="0" applyFont="1" applyBorder="1" applyAlignment="1">
      <alignment horizontal="left"/>
    </xf>
    <xf numFmtId="0" fontId="2" fillId="0" borderId="23" xfId="0" applyFont="1" applyBorder="1" applyAlignment="1">
      <alignment horizontal="left"/>
    </xf>
    <xf numFmtId="0" fontId="2" fillId="0" borderId="29" xfId="0" applyFont="1" applyBorder="1" applyAlignment="1">
      <alignment horizontal="left" vertical="top"/>
    </xf>
    <xf numFmtId="0" fontId="2" fillId="0" borderId="30" xfId="0" applyFont="1" applyBorder="1"/>
    <xf numFmtId="0" fontId="2" fillId="0" borderId="31" xfId="0" applyFont="1" applyBorder="1"/>
    <xf numFmtId="0" fontId="2" fillId="0" borderId="32"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5" xfId="0" applyFont="1" applyBorder="1" applyAlignment="1">
      <alignment horizontal="center"/>
    </xf>
    <xf numFmtId="0" fontId="0" fillId="0" borderId="40" xfId="0" applyBorder="1"/>
    <xf numFmtId="0" fontId="0" fillId="0" borderId="33" xfId="0" applyBorder="1"/>
    <xf numFmtId="0" fontId="0" fillId="0" borderId="34" xfId="0" applyBorder="1"/>
    <xf numFmtId="0" fontId="0" fillId="0" borderId="41" xfId="0" applyBorder="1"/>
    <xf numFmtId="0" fontId="0" fillId="0" borderId="42" xfId="0" applyBorder="1"/>
    <xf numFmtId="164" fontId="0" fillId="0" borderId="33" xfId="1" applyNumberFormat="1" applyFont="1" applyBorder="1"/>
    <xf numFmtId="164" fontId="0" fillId="0" borderId="40" xfId="1" applyNumberFormat="1" applyFont="1" applyBorder="1"/>
    <xf numFmtId="164" fontId="0" fillId="0" borderId="34" xfId="1" applyNumberFormat="1" applyFont="1" applyBorder="1"/>
    <xf numFmtId="0" fontId="0" fillId="0" borderId="44" xfId="0" applyBorder="1"/>
    <xf numFmtId="164" fontId="0" fillId="0" borderId="44" xfId="1" applyNumberFormat="1" applyFont="1" applyBorder="1"/>
    <xf numFmtId="164" fontId="0" fillId="0" borderId="43" xfId="1" applyNumberFormat="1" applyFont="1" applyBorder="1"/>
    <xf numFmtId="164" fontId="0" fillId="0" borderId="45" xfId="1" applyNumberFormat="1" applyFont="1" applyBorder="1"/>
    <xf numFmtId="44" fontId="2" fillId="0" borderId="14" xfId="1" applyFont="1" applyBorder="1" applyAlignment="1">
      <alignment horizontal="left"/>
    </xf>
    <xf numFmtId="44" fontId="2" fillId="0" borderId="46" xfId="1" applyFont="1" applyBorder="1" applyAlignment="1">
      <alignment horizontal="left"/>
    </xf>
    <xf numFmtId="44" fontId="2" fillId="0" borderId="1" xfId="1" applyFont="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left"/>
    </xf>
    <xf numFmtId="0" fontId="2" fillId="3" borderId="0" xfId="0" applyFont="1" applyFill="1" applyAlignment="1">
      <alignment horizontal="left"/>
    </xf>
    <xf numFmtId="0" fontId="2" fillId="0" borderId="24" xfId="0" applyFont="1" applyBorder="1" applyAlignment="1">
      <alignment horizontal="right"/>
    </xf>
    <xf numFmtId="0" fontId="2" fillId="0" borderId="18" xfId="0" applyFont="1" applyBorder="1" applyAlignment="1">
      <alignment horizontal="right"/>
    </xf>
    <xf numFmtId="0" fontId="0" fillId="4" borderId="40" xfId="0" applyFill="1" applyBorder="1"/>
    <xf numFmtId="0" fontId="0" fillId="4" borderId="43" xfId="0" applyFill="1" applyBorder="1"/>
    <xf numFmtId="0" fontId="1" fillId="2" borderId="22" xfId="0" applyFont="1" applyFill="1" applyBorder="1" applyAlignment="1">
      <alignment horizontal="center"/>
    </xf>
    <xf numFmtId="0" fontId="1" fillId="2" borderId="0" xfId="0" applyFont="1" applyFill="1" applyAlignment="1">
      <alignment horizontal="center"/>
    </xf>
    <xf numFmtId="0" fontId="1" fillId="2" borderId="23" xfId="0" applyFont="1" applyFill="1" applyBorder="1" applyAlignment="1">
      <alignment horizontal="center"/>
    </xf>
    <xf numFmtId="0" fontId="2" fillId="0" borderId="24" xfId="0" applyFont="1" applyBorder="1" applyAlignment="1">
      <alignment horizontal="right"/>
    </xf>
    <xf numFmtId="0" fontId="2" fillId="0" borderId="18" xfId="0" applyFont="1" applyBorder="1" applyAlignment="1">
      <alignment horizontal="right"/>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2" fillId="0" borderId="14" xfId="0" applyFont="1" applyBorder="1" applyAlignment="1">
      <alignment horizontal="left"/>
    </xf>
    <xf numFmtId="0" fontId="2" fillId="0" borderId="15" xfId="0" applyFont="1" applyBorder="1" applyAlignment="1">
      <alignment horizontal="left"/>
    </xf>
    <xf numFmtId="0" fontId="2" fillId="0" borderId="25" xfId="0" applyFont="1" applyBorder="1" applyAlignment="1">
      <alignment horizontal="left"/>
    </xf>
    <xf numFmtId="0" fontId="2" fillId="3" borderId="5" xfId="0" applyFont="1" applyFill="1" applyBorder="1"/>
    <xf numFmtId="0" fontId="2" fillId="3" borderId="17" xfId="0" applyFont="1" applyFill="1" applyBorder="1"/>
    <xf numFmtId="0" fontId="2" fillId="3" borderId="26" xfId="0" applyFont="1" applyFill="1" applyBorder="1"/>
    <xf numFmtId="0" fontId="2" fillId="0" borderId="24" xfId="0" applyFont="1" applyBorder="1" applyAlignment="1">
      <alignment horizontal="center"/>
    </xf>
    <xf numFmtId="0" fontId="2" fillId="0" borderId="17" xfId="0" applyFont="1" applyBorder="1" applyAlignment="1">
      <alignment horizontal="center"/>
    </xf>
    <xf numFmtId="0" fontId="2" fillId="0" borderId="26" xfId="0" applyFont="1" applyBorder="1" applyAlignment="1">
      <alignment horizontal="center"/>
    </xf>
    <xf numFmtId="0" fontId="2" fillId="0" borderId="5" xfId="0" applyFont="1" applyBorder="1" applyAlignment="1">
      <alignment horizontal="left" vertical="top"/>
    </xf>
    <xf numFmtId="0" fontId="2" fillId="0" borderId="17" xfId="0" applyFont="1" applyBorder="1" applyAlignment="1">
      <alignment horizontal="left" vertical="top"/>
    </xf>
    <xf numFmtId="0" fontId="2" fillId="0" borderId="26" xfId="0" applyFont="1" applyBorder="1" applyAlignment="1">
      <alignment horizontal="left" vertical="top"/>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2" fillId="0" borderId="9" xfId="0" applyFont="1" applyBorder="1" applyAlignment="1">
      <alignment horizontal="left"/>
    </xf>
    <xf numFmtId="0" fontId="2" fillId="0" borderId="8" xfId="0" applyFont="1" applyBorder="1" applyAlignment="1">
      <alignment horizontal="left"/>
    </xf>
    <xf numFmtId="0" fontId="2" fillId="0" borderId="3" xfId="0" applyFont="1" applyBorder="1"/>
    <xf numFmtId="0" fontId="2" fillId="0" borderId="2" xfId="0" applyFont="1" applyBorder="1"/>
    <xf numFmtId="0" fontId="1" fillId="2" borderId="4" xfId="0" applyFont="1" applyFill="1" applyBorder="1" applyAlignment="1">
      <alignment horizontal="center"/>
    </xf>
    <xf numFmtId="0" fontId="1" fillId="2" borderId="10" xfId="0" applyFont="1" applyFill="1" applyBorder="1" applyAlignment="1">
      <alignment horizontal="center"/>
    </xf>
    <xf numFmtId="0" fontId="1" fillId="2" borderId="12" xfId="0" applyFont="1" applyFill="1" applyBorder="1" applyAlignment="1">
      <alignment horizontal="center"/>
    </xf>
    <xf numFmtId="0" fontId="2" fillId="0" borderId="1" xfId="0" applyFont="1" applyBorder="1" applyAlignment="1">
      <alignment horizontal="right"/>
    </xf>
    <xf numFmtId="0" fontId="1" fillId="0" borderId="11" xfId="0" applyFont="1" applyBorder="1" applyAlignment="1">
      <alignment horizontal="left" wrapText="1"/>
    </xf>
    <xf numFmtId="0" fontId="1" fillId="0" borderId="0" xfId="0" applyFont="1" applyAlignment="1">
      <alignment horizontal="left" wrapText="1"/>
    </xf>
    <xf numFmtId="0" fontId="1" fillId="0" borderId="13" xfId="0" applyFont="1" applyBorder="1" applyAlignment="1">
      <alignment horizontal="left" wrapText="1"/>
    </xf>
    <xf numFmtId="0" fontId="2" fillId="0" borderId="3"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center"/>
    </xf>
    <xf numFmtId="0" fontId="2" fillId="0" borderId="7" xfId="0" applyFont="1" applyBorder="1" applyAlignment="1">
      <alignment horizontal="center"/>
    </xf>
    <xf numFmtId="0" fontId="1" fillId="2" borderId="11" xfId="0" applyFont="1" applyFill="1" applyBorder="1" applyAlignment="1">
      <alignment horizontal="center"/>
    </xf>
    <xf numFmtId="0" fontId="1" fillId="2" borderId="13" xfId="0" applyFont="1" applyFill="1" applyBorder="1" applyAlignment="1">
      <alignment horizontal="center"/>
    </xf>
    <xf numFmtId="0" fontId="2" fillId="0" borderId="1" xfId="0" applyFont="1" applyBorder="1" applyAlignment="1">
      <alignment horizontal="left"/>
    </xf>
    <xf numFmtId="44" fontId="0" fillId="0" borderId="34" xfId="1" applyFont="1" applyFill="1" applyBorder="1"/>
    <xf numFmtId="164" fontId="4" fillId="0" borderId="47" xfId="1" applyNumberFormat="1" applyFont="1" applyFill="1" applyBorder="1" applyAlignment="1">
      <alignment vertical="center" shrinkToFit="1"/>
    </xf>
    <xf numFmtId="164" fontId="0" fillId="0" borderId="40" xfId="1" applyNumberFormat="1" applyFont="1" applyFill="1" applyBorder="1"/>
    <xf numFmtId="164" fontId="0" fillId="0" borderId="33" xfId="1" applyNumberFormat="1" applyFont="1" applyFill="1" applyBorder="1"/>
    <xf numFmtId="164" fontId="0" fillId="0" borderId="34" xfId="1" applyNumberFormat="1" applyFont="1" applyFill="1" applyBorder="1"/>
    <xf numFmtId="164" fontId="0" fillId="0" borderId="41" xfId="1" applyNumberFormat="1" applyFont="1" applyFill="1" applyBorder="1"/>
    <xf numFmtId="164" fontId="0" fillId="0" borderId="42" xfId="1" applyNumberFormat="1" applyFont="1" applyFill="1" applyBorder="1"/>
    <xf numFmtId="164" fontId="4" fillId="0" borderId="47" xfId="1" applyNumberFormat="1" applyFont="1" applyFill="1" applyBorder="1" applyAlignment="1">
      <alignment vertical="top" shrinkToFi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0233-1B04-4883-A7CE-D03D5E9D9CC7}">
  <dimension ref="A1:AL36"/>
  <sheetViews>
    <sheetView tabSelected="1" workbookViewId="0">
      <selection activeCell="AN19" sqref="AN19"/>
    </sheetView>
  </sheetViews>
  <sheetFormatPr defaultRowHeight="14.4" x14ac:dyDescent="0.3"/>
  <cols>
    <col min="1" max="1" width="6.44140625" style="1" customWidth="1"/>
    <col min="2" max="2" width="21.5546875" style="1" customWidth="1"/>
    <col min="3" max="3" width="10.109375" style="1" customWidth="1"/>
    <col min="4" max="4" width="11.44140625" style="1" customWidth="1"/>
    <col min="5" max="5" width="12.44140625" style="1" customWidth="1"/>
    <col min="6" max="7" width="15.6640625" style="1" customWidth="1"/>
    <col min="8" max="8" width="11.109375" customWidth="1"/>
    <col min="9" max="10" width="48.44140625" hidden="1" customWidth="1"/>
    <col min="11" max="38" width="21.77734375" hidden="1" customWidth="1"/>
    <col min="39" max="39" width="11.109375" customWidth="1"/>
    <col min="40" max="40" width="9.109375" customWidth="1"/>
  </cols>
  <sheetData>
    <row r="1" spans="1:38" x14ac:dyDescent="0.3">
      <c r="A1" s="66" t="s">
        <v>116</v>
      </c>
      <c r="B1" s="67"/>
      <c r="C1" s="67"/>
      <c r="D1" s="67"/>
      <c r="E1" s="67"/>
      <c r="F1" s="67"/>
      <c r="G1" s="68"/>
      <c r="H1" s="20"/>
      <c r="I1" s="20"/>
      <c r="K1" s="81" t="s">
        <v>38</v>
      </c>
      <c r="L1" s="82"/>
      <c r="M1" s="83"/>
      <c r="N1" s="84" t="s">
        <v>39</v>
      </c>
      <c r="O1" s="82"/>
      <c r="P1" s="82"/>
      <c r="Q1" s="82"/>
      <c r="R1" s="85"/>
      <c r="S1" s="81" t="s">
        <v>40</v>
      </c>
      <c r="T1" s="82"/>
      <c r="U1" s="82"/>
      <c r="V1" s="82"/>
      <c r="W1" s="83"/>
      <c r="X1" s="81" t="s">
        <v>41</v>
      </c>
      <c r="Y1" s="82"/>
      <c r="Z1" s="82"/>
      <c r="AA1" s="82"/>
      <c r="AB1" s="83"/>
      <c r="AC1" s="81" t="s">
        <v>42</v>
      </c>
      <c r="AD1" s="82"/>
      <c r="AE1" s="82"/>
      <c r="AF1" s="82"/>
      <c r="AG1" s="83"/>
      <c r="AH1" s="81" t="s">
        <v>43</v>
      </c>
      <c r="AI1" s="82"/>
      <c r="AJ1" s="82"/>
      <c r="AK1" s="82"/>
      <c r="AL1" s="83"/>
    </row>
    <row r="2" spans="1:38" x14ac:dyDescent="0.3">
      <c r="A2" s="61" t="s">
        <v>23</v>
      </c>
      <c r="B2" s="62"/>
      <c r="C2" s="62"/>
      <c r="D2" s="62"/>
      <c r="E2" s="62"/>
      <c r="F2" s="62"/>
      <c r="G2" s="63"/>
      <c r="H2" s="20"/>
      <c r="I2" s="20"/>
      <c r="K2" s="39" t="s">
        <v>44</v>
      </c>
      <c r="L2" s="40" t="s">
        <v>45</v>
      </c>
      <c r="M2" s="41" t="s">
        <v>46</v>
      </c>
      <c r="N2" s="42" t="s">
        <v>37</v>
      </c>
      <c r="O2" s="40" t="s">
        <v>47</v>
      </c>
      <c r="P2" s="40" t="s">
        <v>48</v>
      </c>
      <c r="Q2" s="40" t="s">
        <v>49</v>
      </c>
      <c r="R2" s="43" t="s">
        <v>50</v>
      </c>
      <c r="S2" s="39" t="s">
        <v>37</v>
      </c>
      <c r="T2" s="40" t="s">
        <v>47</v>
      </c>
      <c r="U2" s="40" t="s">
        <v>48</v>
      </c>
      <c r="V2" s="40" t="s">
        <v>49</v>
      </c>
      <c r="W2" s="41" t="s">
        <v>50</v>
      </c>
      <c r="X2" s="39">
        <v>1</v>
      </c>
      <c r="Y2" s="40">
        <v>2</v>
      </c>
      <c r="Z2" s="40">
        <v>3</v>
      </c>
      <c r="AA2" s="40">
        <v>4</v>
      </c>
      <c r="AB2" s="41">
        <v>5</v>
      </c>
      <c r="AC2" s="39">
        <v>1</v>
      </c>
      <c r="AD2" s="40">
        <v>2</v>
      </c>
      <c r="AE2" s="40">
        <v>3</v>
      </c>
      <c r="AF2" s="40">
        <v>4</v>
      </c>
      <c r="AG2" s="41">
        <v>5</v>
      </c>
      <c r="AH2" s="39">
        <v>1</v>
      </c>
      <c r="AI2" s="40">
        <v>2</v>
      </c>
      <c r="AJ2" s="40">
        <v>3</v>
      </c>
      <c r="AK2" s="40">
        <v>4</v>
      </c>
      <c r="AL2" s="41">
        <v>5</v>
      </c>
    </row>
    <row r="3" spans="1:38" x14ac:dyDescent="0.3">
      <c r="A3" s="64" t="s">
        <v>24</v>
      </c>
      <c r="B3" s="65"/>
      <c r="C3" s="69"/>
      <c r="D3" s="70"/>
      <c r="E3" s="70"/>
      <c r="F3" s="70"/>
      <c r="G3" s="71"/>
      <c r="K3" s="59" t="s">
        <v>51</v>
      </c>
      <c r="L3" s="40" t="s">
        <v>52</v>
      </c>
      <c r="M3" s="105">
        <v>86400</v>
      </c>
      <c r="N3" s="106">
        <v>907</v>
      </c>
      <c r="O3" s="106">
        <v>972</v>
      </c>
      <c r="P3" s="106">
        <v>1167</v>
      </c>
      <c r="Q3" s="106">
        <v>1348</v>
      </c>
      <c r="R3" s="106">
        <v>1504</v>
      </c>
      <c r="S3" s="106">
        <v>1210</v>
      </c>
      <c r="T3" s="106">
        <v>1297</v>
      </c>
      <c r="U3" s="106">
        <v>1556</v>
      </c>
      <c r="V3" s="106">
        <v>1798</v>
      </c>
      <c r="W3" s="106">
        <v>2006</v>
      </c>
      <c r="X3" s="106">
        <v>36300</v>
      </c>
      <c r="Y3" s="106">
        <v>41520</v>
      </c>
      <c r="Z3" s="106">
        <v>46680</v>
      </c>
      <c r="AA3" s="106">
        <v>51840</v>
      </c>
      <c r="AB3" s="106">
        <v>56040</v>
      </c>
      <c r="AC3" s="107">
        <f t="shared" ref="AC3:AG3" si="0">X3/0.6*0.8</f>
        <v>48400</v>
      </c>
      <c r="AD3" s="108">
        <f t="shared" si="0"/>
        <v>55360</v>
      </c>
      <c r="AE3" s="108">
        <f t="shared" si="0"/>
        <v>62240</v>
      </c>
      <c r="AF3" s="108">
        <f t="shared" si="0"/>
        <v>69120</v>
      </c>
      <c r="AG3" s="109">
        <f t="shared" si="0"/>
        <v>74720</v>
      </c>
      <c r="AH3" s="45">
        <f t="shared" ref="AH3:AL25" si="1">AC3/0.8*1.2</f>
        <v>72600</v>
      </c>
      <c r="AI3" s="44">
        <f t="shared" si="1"/>
        <v>83040</v>
      </c>
      <c r="AJ3" s="44">
        <f t="shared" si="1"/>
        <v>93360</v>
      </c>
      <c r="AK3" s="44">
        <f t="shared" si="1"/>
        <v>103680</v>
      </c>
      <c r="AL3" s="46">
        <f t="shared" si="1"/>
        <v>112080</v>
      </c>
    </row>
    <row r="4" spans="1:38" x14ac:dyDescent="0.3">
      <c r="A4" s="57"/>
      <c r="B4" s="58" t="s">
        <v>117</v>
      </c>
      <c r="C4" s="78"/>
      <c r="D4" s="79"/>
      <c r="E4" s="79"/>
      <c r="F4" s="79"/>
      <c r="G4" s="80"/>
      <c r="K4" s="59" t="s">
        <v>53</v>
      </c>
      <c r="L4" s="40" t="s">
        <v>54</v>
      </c>
      <c r="M4" s="105">
        <v>58700</v>
      </c>
      <c r="N4" s="110">
        <v>742</v>
      </c>
      <c r="O4" s="108">
        <v>795</v>
      </c>
      <c r="P4" s="108">
        <v>954</v>
      </c>
      <c r="Q4" s="108">
        <v>1101</v>
      </c>
      <c r="R4" s="111">
        <v>1228</v>
      </c>
      <c r="S4" s="107">
        <v>990</v>
      </c>
      <c r="T4" s="108">
        <v>1060</v>
      </c>
      <c r="U4" s="108">
        <v>1272</v>
      </c>
      <c r="V4" s="108">
        <v>1469</v>
      </c>
      <c r="W4" s="109">
        <v>1638</v>
      </c>
      <c r="X4" s="107">
        <v>29700</v>
      </c>
      <c r="Y4" s="108">
        <v>33900</v>
      </c>
      <c r="Z4" s="108">
        <v>38160</v>
      </c>
      <c r="AA4" s="108">
        <v>42360</v>
      </c>
      <c r="AB4" s="109">
        <v>45780</v>
      </c>
      <c r="AC4" s="107">
        <v>39600</v>
      </c>
      <c r="AD4" s="108">
        <v>45200</v>
      </c>
      <c r="AE4" s="108">
        <v>50880</v>
      </c>
      <c r="AF4" s="108">
        <v>56480</v>
      </c>
      <c r="AG4" s="109">
        <v>61040</v>
      </c>
      <c r="AH4" s="45">
        <f t="shared" si="1"/>
        <v>59400</v>
      </c>
      <c r="AI4" s="44">
        <f t="shared" si="1"/>
        <v>67800</v>
      </c>
      <c r="AJ4" s="44">
        <f t="shared" si="1"/>
        <v>76320</v>
      </c>
      <c r="AK4" s="44">
        <f t="shared" si="1"/>
        <v>84720</v>
      </c>
      <c r="AL4" s="46">
        <f t="shared" si="1"/>
        <v>91560</v>
      </c>
    </row>
    <row r="5" spans="1:38" x14ac:dyDescent="0.3">
      <c r="A5" s="64" t="s">
        <v>25</v>
      </c>
      <c r="B5" s="65"/>
      <c r="C5" s="69"/>
      <c r="D5" s="70"/>
      <c r="E5" s="70"/>
      <c r="F5" s="70"/>
      <c r="G5" s="71"/>
      <c r="K5" s="59" t="s">
        <v>55</v>
      </c>
      <c r="L5" s="40" t="s">
        <v>56</v>
      </c>
      <c r="M5" s="105">
        <v>65000</v>
      </c>
      <c r="N5" s="110">
        <v>742</v>
      </c>
      <c r="O5" s="108">
        <v>795</v>
      </c>
      <c r="P5" s="108">
        <v>954</v>
      </c>
      <c r="Q5" s="108">
        <v>1101</v>
      </c>
      <c r="R5" s="111">
        <v>1228</v>
      </c>
      <c r="S5" s="107">
        <v>990</v>
      </c>
      <c r="T5" s="108">
        <v>1060</v>
      </c>
      <c r="U5" s="108">
        <v>1272</v>
      </c>
      <c r="V5" s="108">
        <v>1469</v>
      </c>
      <c r="W5" s="109">
        <v>1638</v>
      </c>
      <c r="X5" s="107">
        <v>29700</v>
      </c>
      <c r="Y5" s="108">
        <v>33900</v>
      </c>
      <c r="Z5" s="108">
        <v>38160</v>
      </c>
      <c r="AA5" s="108">
        <v>42360</v>
      </c>
      <c r="AB5" s="109">
        <v>45780</v>
      </c>
      <c r="AC5" s="107">
        <v>39600</v>
      </c>
      <c r="AD5" s="108">
        <v>45200</v>
      </c>
      <c r="AE5" s="108">
        <v>50880</v>
      </c>
      <c r="AF5" s="108">
        <v>56480</v>
      </c>
      <c r="AG5" s="109">
        <v>61040</v>
      </c>
      <c r="AH5" s="45">
        <f t="shared" si="1"/>
        <v>59400</v>
      </c>
      <c r="AI5" s="44">
        <f t="shared" si="1"/>
        <v>67800</v>
      </c>
      <c r="AJ5" s="44">
        <f t="shared" si="1"/>
        <v>76320</v>
      </c>
      <c r="AK5" s="44">
        <f t="shared" si="1"/>
        <v>84720</v>
      </c>
      <c r="AL5" s="46">
        <f t="shared" si="1"/>
        <v>91560</v>
      </c>
    </row>
    <row r="6" spans="1:38" x14ac:dyDescent="0.3">
      <c r="A6" s="64" t="s">
        <v>34</v>
      </c>
      <c r="B6" s="65"/>
      <c r="C6" s="72"/>
      <c r="D6" s="73"/>
      <c r="E6" s="73"/>
      <c r="F6" s="73"/>
      <c r="G6" s="74"/>
      <c r="K6" s="59" t="s">
        <v>57</v>
      </c>
      <c r="L6" s="40" t="s">
        <v>58</v>
      </c>
      <c r="M6" s="105">
        <v>56600</v>
      </c>
      <c r="N6" s="110">
        <v>742</v>
      </c>
      <c r="O6" s="108">
        <v>795</v>
      </c>
      <c r="P6" s="108">
        <v>954</v>
      </c>
      <c r="Q6" s="108">
        <v>1101</v>
      </c>
      <c r="R6" s="111">
        <v>1228</v>
      </c>
      <c r="S6" s="107">
        <v>990</v>
      </c>
      <c r="T6" s="108">
        <v>1060</v>
      </c>
      <c r="U6" s="108">
        <v>1272</v>
      </c>
      <c r="V6" s="108">
        <v>1469</v>
      </c>
      <c r="W6" s="109">
        <v>1638</v>
      </c>
      <c r="X6" s="107">
        <v>29700</v>
      </c>
      <c r="Y6" s="108">
        <v>33900</v>
      </c>
      <c r="Z6" s="108">
        <v>38160</v>
      </c>
      <c r="AA6" s="108">
        <v>42360</v>
      </c>
      <c r="AB6" s="109">
        <v>45780</v>
      </c>
      <c r="AC6" s="107">
        <v>39600</v>
      </c>
      <c r="AD6" s="108">
        <v>45200</v>
      </c>
      <c r="AE6" s="108">
        <v>50880</v>
      </c>
      <c r="AF6" s="108">
        <v>56480</v>
      </c>
      <c r="AG6" s="109">
        <v>61040</v>
      </c>
      <c r="AH6" s="45">
        <f t="shared" si="1"/>
        <v>59400</v>
      </c>
      <c r="AI6" s="44">
        <f t="shared" si="1"/>
        <v>67800</v>
      </c>
      <c r="AJ6" s="44">
        <f t="shared" si="1"/>
        <v>76320</v>
      </c>
      <c r="AK6" s="44">
        <f t="shared" si="1"/>
        <v>84720</v>
      </c>
      <c r="AL6" s="46">
        <f t="shared" si="1"/>
        <v>91560</v>
      </c>
    </row>
    <row r="7" spans="1:38" x14ac:dyDescent="0.3">
      <c r="A7" s="64" t="s">
        <v>26</v>
      </c>
      <c r="B7" s="65"/>
      <c r="C7" s="72"/>
      <c r="D7" s="73"/>
      <c r="E7" s="73"/>
      <c r="F7" s="73"/>
      <c r="G7" s="74"/>
      <c r="K7" s="59" t="s">
        <v>59</v>
      </c>
      <c r="L7" s="40" t="s">
        <v>60</v>
      </c>
      <c r="M7" s="105">
        <v>56900</v>
      </c>
      <c r="N7" s="110">
        <v>742</v>
      </c>
      <c r="O7" s="108">
        <v>795</v>
      </c>
      <c r="P7" s="108">
        <v>954</v>
      </c>
      <c r="Q7" s="108">
        <v>1101</v>
      </c>
      <c r="R7" s="111">
        <v>1228</v>
      </c>
      <c r="S7" s="107">
        <v>990</v>
      </c>
      <c r="T7" s="108">
        <v>1060</v>
      </c>
      <c r="U7" s="108">
        <v>1272</v>
      </c>
      <c r="V7" s="108">
        <v>1469</v>
      </c>
      <c r="W7" s="109">
        <v>1638</v>
      </c>
      <c r="X7" s="107">
        <v>29700</v>
      </c>
      <c r="Y7" s="108">
        <v>33900</v>
      </c>
      <c r="Z7" s="108">
        <v>38160</v>
      </c>
      <c r="AA7" s="108">
        <v>42360</v>
      </c>
      <c r="AB7" s="109">
        <v>45780</v>
      </c>
      <c r="AC7" s="107">
        <v>39600</v>
      </c>
      <c r="AD7" s="108">
        <v>45200</v>
      </c>
      <c r="AE7" s="108">
        <v>50880</v>
      </c>
      <c r="AF7" s="108">
        <v>56480</v>
      </c>
      <c r="AG7" s="109">
        <v>61040</v>
      </c>
      <c r="AH7" s="45">
        <f t="shared" si="1"/>
        <v>59400</v>
      </c>
      <c r="AI7" s="44">
        <f t="shared" si="1"/>
        <v>67800</v>
      </c>
      <c r="AJ7" s="44">
        <f t="shared" si="1"/>
        <v>76320</v>
      </c>
      <c r="AK7" s="44">
        <f t="shared" si="1"/>
        <v>84720</v>
      </c>
      <c r="AL7" s="46">
        <f t="shared" si="1"/>
        <v>91560</v>
      </c>
    </row>
    <row r="8" spans="1:38" x14ac:dyDescent="0.3">
      <c r="A8" s="75" t="s">
        <v>118</v>
      </c>
      <c r="B8" s="76"/>
      <c r="C8" s="76"/>
      <c r="D8" s="76"/>
      <c r="E8" s="76"/>
      <c r="F8" s="76"/>
      <c r="G8" s="77"/>
      <c r="K8" s="59" t="s">
        <v>61</v>
      </c>
      <c r="L8" s="40" t="s">
        <v>62</v>
      </c>
      <c r="M8" s="105">
        <v>56700</v>
      </c>
      <c r="N8" s="110">
        <v>742</v>
      </c>
      <c r="O8" s="108">
        <v>795</v>
      </c>
      <c r="P8" s="108">
        <v>954</v>
      </c>
      <c r="Q8" s="108">
        <v>1101</v>
      </c>
      <c r="R8" s="111">
        <v>1228</v>
      </c>
      <c r="S8" s="107">
        <v>990</v>
      </c>
      <c r="T8" s="108">
        <v>1060</v>
      </c>
      <c r="U8" s="108">
        <v>1272</v>
      </c>
      <c r="V8" s="108">
        <v>1469</v>
      </c>
      <c r="W8" s="109">
        <v>1638</v>
      </c>
      <c r="X8" s="107">
        <v>29700</v>
      </c>
      <c r="Y8" s="108">
        <v>33900</v>
      </c>
      <c r="Z8" s="108">
        <v>38160</v>
      </c>
      <c r="AA8" s="108">
        <v>42360</v>
      </c>
      <c r="AB8" s="109">
        <v>45780</v>
      </c>
      <c r="AC8" s="107">
        <v>39600</v>
      </c>
      <c r="AD8" s="108">
        <v>45200</v>
      </c>
      <c r="AE8" s="108">
        <v>50880</v>
      </c>
      <c r="AF8" s="108">
        <v>56480</v>
      </c>
      <c r="AG8" s="109">
        <v>61040</v>
      </c>
      <c r="AH8" s="45">
        <f t="shared" si="1"/>
        <v>59400</v>
      </c>
      <c r="AI8" s="44">
        <f t="shared" si="1"/>
        <v>67800</v>
      </c>
      <c r="AJ8" s="44">
        <f t="shared" si="1"/>
        <v>76320</v>
      </c>
      <c r="AK8" s="44">
        <f t="shared" si="1"/>
        <v>84720</v>
      </c>
      <c r="AL8" s="46">
        <f t="shared" si="1"/>
        <v>91560</v>
      </c>
    </row>
    <row r="9" spans="1:38" x14ac:dyDescent="0.3">
      <c r="A9" s="64" t="s">
        <v>35</v>
      </c>
      <c r="B9" s="65"/>
      <c r="C9" s="36" t="s">
        <v>37</v>
      </c>
      <c r="D9" s="37">
        <v>1</v>
      </c>
      <c r="E9" s="37">
        <v>2</v>
      </c>
      <c r="F9" s="37">
        <v>3</v>
      </c>
      <c r="G9" s="38">
        <v>4</v>
      </c>
      <c r="I9" t="s">
        <v>114</v>
      </c>
      <c r="K9" s="59" t="s">
        <v>63</v>
      </c>
      <c r="L9" s="40" t="s">
        <v>64</v>
      </c>
      <c r="M9" s="106">
        <v>81700</v>
      </c>
      <c r="N9" s="106">
        <v>787</v>
      </c>
      <c r="O9" s="106">
        <v>843</v>
      </c>
      <c r="P9" s="106">
        <v>1012</v>
      </c>
      <c r="Q9" s="106">
        <v>1170</v>
      </c>
      <c r="R9" s="106">
        <v>1305</v>
      </c>
      <c r="S9" s="112">
        <v>1050</v>
      </c>
      <c r="T9" s="112">
        <v>1125</v>
      </c>
      <c r="U9" s="112">
        <v>1350</v>
      </c>
      <c r="V9" s="112">
        <v>1560</v>
      </c>
      <c r="W9" s="112">
        <v>1740</v>
      </c>
      <c r="X9" s="112">
        <v>31500</v>
      </c>
      <c r="Y9" s="112">
        <v>36000</v>
      </c>
      <c r="Z9" s="112">
        <v>40500</v>
      </c>
      <c r="AA9" s="112">
        <v>45000</v>
      </c>
      <c r="AB9" s="112">
        <v>48600</v>
      </c>
      <c r="AC9" s="107">
        <f>X9/0.6*0.8</f>
        <v>42000</v>
      </c>
      <c r="AD9" s="108">
        <f t="shared" ref="AD9:AG22" si="2">Y9/0.6*0.8</f>
        <v>48000</v>
      </c>
      <c r="AE9" s="108">
        <f t="shared" si="2"/>
        <v>54000</v>
      </c>
      <c r="AF9" s="108">
        <f t="shared" si="2"/>
        <v>60000</v>
      </c>
      <c r="AG9" s="109">
        <f t="shared" si="2"/>
        <v>64800</v>
      </c>
      <c r="AH9" s="45">
        <f t="shared" si="1"/>
        <v>63000</v>
      </c>
      <c r="AI9" s="44">
        <f t="shared" si="1"/>
        <v>72000</v>
      </c>
      <c r="AJ9" s="44">
        <f t="shared" si="1"/>
        <v>81000</v>
      </c>
      <c r="AK9" s="44">
        <f t="shared" si="1"/>
        <v>90000</v>
      </c>
      <c r="AL9" s="46">
        <f t="shared" si="1"/>
        <v>97200</v>
      </c>
    </row>
    <row r="10" spans="1:38" x14ac:dyDescent="0.3">
      <c r="A10" s="64" t="s">
        <v>36</v>
      </c>
      <c r="B10" s="65"/>
      <c r="C10" s="51" t="e">
        <f>IF($C7="60% AMI",VLOOKUP($C6,$K$2:$AL$35,4,FALSE),VLOOKUP($C6,$K$2:$AL$35,9,FALSE))</f>
        <v>#N/A</v>
      </c>
      <c r="D10" s="51" t="e">
        <f>IF($C7="60% AMI",VLOOKUP($C6,$K$2:$AL$35,5,FALSE),VLOOKUP($C6,$K$2:$AL$35,10,FALSE))</f>
        <v>#N/A</v>
      </c>
      <c r="E10" s="51" t="e">
        <f>IF($C7="60% AMI",VLOOKUP($C6,$K$2:$AL$35,6,FALSE),VLOOKUP($C6,$K$2:$AL$35,11,FALSE))</f>
        <v>#N/A</v>
      </c>
      <c r="F10" s="51" t="e">
        <f>IF($C7="60% AMI",VLOOKUP($C6,$K$2:$AL$35,7,FALSE),VLOOKUP($C6,$K$2:$AL$35,12,FALSE))</f>
        <v>#N/A</v>
      </c>
      <c r="G10" s="52" t="e">
        <f>IF($C7="60% AMI",VLOOKUP($C6,$K$2:$AL$35,8,FALSE),VLOOKUP($C6,$K$2:$AL$35,13,FALSE))</f>
        <v>#N/A</v>
      </c>
      <c r="I10" t="s">
        <v>115</v>
      </c>
      <c r="K10" s="59" t="s">
        <v>65</v>
      </c>
      <c r="L10" s="40" t="s">
        <v>66</v>
      </c>
      <c r="M10" s="105">
        <v>65800</v>
      </c>
      <c r="N10" s="110">
        <v>742</v>
      </c>
      <c r="O10" s="108">
        <v>795</v>
      </c>
      <c r="P10" s="108">
        <v>954</v>
      </c>
      <c r="Q10" s="108">
        <v>1101</v>
      </c>
      <c r="R10" s="111">
        <v>1228</v>
      </c>
      <c r="S10" s="107">
        <v>990</v>
      </c>
      <c r="T10" s="108">
        <v>1060</v>
      </c>
      <c r="U10" s="108">
        <v>1272</v>
      </c>
      <c r="V10" s="108">
        <v>1469</v>
      </c>
      <c r="W10" s="109">
        <v>1638</v>
      </c>
      <c r="X10" s="107">
        <v>29700</v>
      </c>
      <c r="Y10" s="108">
        <v>33900</v>
      </c>
      <c r="Z10" s="108">
        <v>38160</v>
      </c>
      <c r="AA10" s="108">
        <v>42360</v>
      </c>
      <c r="AB10" s="109">
        <v>45780</v>
      </c>
      <c r="AC10" s="107">
        <f>X10/0.6*0.8</f>
        <v>39600</v>
      </c>
      <c r="AD10" s="108">
        <f t="shared" si="2"/>
        <v>45200</v>
      </c>
      <c r="AE10" s="108">
        <f t="shared" si="2"/>
        <v>50880</v>
      </c>
      <c r="AF10" s="108">
        <f t="shared" si="2"/>
        <v>56480</v>
      </c>
      <c r="AG10" s="109">
        <f t="shared" si="2"/>
        <v>61040</v>
      </c>
      <c r="AH10" s="45">
        <f t="shared" si="1"/>
        <v>59400</v>
      </c>
      <c r="AI10" s="44">
        <f t="shared" si="1"/>
        <v>67800</v>
      </c>
      <c r="AJ10" s="44">
        <f t="shared" si="1"/>
        <v>76320</v>
      </c>
      <c r="AK10" s="44">
        <f t="shared" si="1"/>
        <v>84720</v>
      </c>
      <c r="AL10" s="46">
        <f t="shared" si="1"/>
        <v>91560</v>
      </c>
    </row>
    <row r="11" spans="1:38" x14ac:dyDescent="0.3">
      <c r="A11" s="61" t="s">
        <v>27</v>
      </c>
      <c r="B11" s="62"/>
      <c r="C11" s="62"/>
      <c r="D11" s="62"/>
      <c r="E11" s="62"/>
      <c r="F11" s="62"/>
      <c r="G11" s="63"/>
      <c r="H11" s="20"/>
      <c r="I11" s="20"/>
      <c r="K11" s="59" t="s">
        <v>67</v>
      </c>
      <c r="L11" s="40" t="s">
        <v>68</v>
      </c>
      <c r="M11" s="106">
        <v>101800</v>
      </c>
      <c r="N11" s="106">
        <v>997</v>
      </c>
      <c r="O11" s="106">
        <v>1068</v>
      </c>
      <c r="P11" s="106">
        <v>1281</v>
      </c>
      <c r="Q11" s="106">
        <v>1480</v>
      </c>
      <c r="R11" s="106">
        <v>1651</v>
      </c>
      <c r="S11" s="112">
        <v>1330</v>
      </c>
      <c r="T11" s="112">
        <v>1425</v>
      </c>
      <c r="U11" s="112">
        <v>1708</v>
      </c>
      <c r="V11" s="112">
        <v>1974</v>
      </c>
      <c r="W11" s="112">
        <v>2202</v>
      </c>
      <c r="X11" s="112">
        <v>39900</v>
      </c>
      <c r="Y11" s="112">
        <v>45600</v>
      </c>
      <c r="Z11" s="112">
        <v>51240</v>
      </c>
      <c r="AA11" s="112">
        <v>56940</v>
      </c>
      <c r="AB11" s="112">
        <v>61500</v>
      </c>
      <c r="AC11" s="107">
        <f t="shared" ref="AC11:AG33" si="3">X11/0.6*0.8</f>
        <v>53200</v>
      </c>
      <c r="AD11" s="108">
        <f t="shared" si="2"/>
        <v>60800</v>
      </c>
      <c r="AE11" s="108">
        <f t="shared" si="2"/>
        <v>68320</v>
      </c>
      <c r="AF11" s="108">
        <f t="shared" si="2"/>
        <v>75920</v>
      </c>
      <c r="AG11" s="109">
        <f t="shared" si="2"/>
        <v>82000</v>
      </c>
      <c r="AH11" s="45">
        <f t="shared" si="1"/>
        <v>79800</v>
      </c>
      <c r="AI11" s="44">
        <f t="shared" si="1"/>
        <v>91200</v>
      </c>
      <c r="AJ11" s="44">
        <f t="shared" si="1"/>
        <v>102480</v>
      </c>
      <c r="AK11" s="44">
        <f t="shared" si="1"/>
        <v>113880</v>
      </c>
      <c r="AL11" s="46">
        <f t="shared" si="1"/>
        <v>123000</v>
      </c>
    </row>
    <row r="12" spans="1:38" x14ac:dyDescent="0.3">
      <c r="A12" s="23" t="s">
        <v>4</v>
      </c>
      <c r="B12" s="21" t="s">
        <v>28</v>
      </c>
      <c r="C12" s="21" t="s">
        <v>29</v>
      </c>
      <c r="D12" s="21" t="s">
        <v>30</v>
      </c>
      <c r="E12" s="21" t="s">
        <v>31</v>
      </c>
      <c r="F12" s="21" t="s">
        <v>32</v>
      </c>
      <c r="G12" s="24" t="s">
        <v>33</v>
      </c>
      <c r="K12" s="59" t="s">
        <v>69</v>
      </c>
      <c r="L12" s="40" t="s">
        <v>70</v>
      </c>
      <c r="M12" s="106">
        <v>71900</v>
      </c>
      <c r="N12" s="106">
        <v>753</v>
      </c>
      <c r="O12" s="106">
        <v>807</v>
      </c>
      <c r="P12" s="106">
        <v>967</v>
      </c>
      <c r="Q12" s="106">
        <v>1119</v>
      </c>
      <c r="R12" s="106">
        <v>1248</v>
      </c>
      <c r="S12" s="112">
        <v>1004</v>
      </c>
      <c r="T12" s="112">
        <v>1076</v>
      </c>
      <c r="U12" s="112">
        <v>1290</v>
      </c>
      <c r="V12" s="112">
        <v>1492</v>
      </c>
      <c r="W12" s="112">
        <v>1664</v>
      </c>
      <c r="X12" s="112">
        <v>30120</v>
      </c>
      <c r="Y12" s="112">
        <v>34440</v>
      </c>
      <c r="Z12" s="112">
        <v>38700</v>
      </c>
      <c r="AA12" s="112">
        <v>43020</v>
      </c>
      <c r="AB12" s="112">
        <v>46500</v>
      </c>
      <c r="AC12" s="107">
        <f t="shared" si="3"/>
        <v>40160</v>
      </c>
      <c r="AD12" s="108">
        <f t="shared" si="2"/>
        <v>45920</v>
      </c>
      <c r="AE12" s="108">
        <f t="shared" si="2"/>
        <v>51600</v>
      </c>
      <c r="AF12" s="108">
        <f t="shared" si="2"/>
        <v>57360</v>
      </c>
      <c r="AG12" s="109">
        <f t="shared" si="2"/>
        <v>62000</v>
      </c>
      <c r="AH12" s="45">
        <f t="shared" si="1"/>
        <v>60240</v>
      </c>
      <c r="AI12" s="44">
        <f t="shared" si="1"/>
        <v>68880</v>
      </c>
      <c r="AJ12" s="44">
        <f t="shared" si="1"/>
        <v>77400</v>
      </c>
      <c r="AK12" s="44">
        <f t="shared" si="1"/>
        <v>86040</v>
      </c>
      <c r="AL12" s="46">
        <f t="shared" si="1"/>
        <v>93000</v>
      </c>
    </row>
    <row r="13" spans="1:38" x14ac:dyDescent="0.3">
      <c r="A13" s="23"/>
      <c r="B13" s="21"/>
      <c r="C13" s="54"/>
      <c r="D13" s="21"/>
      <c r="E13" s="21"/>
      <c r="F13" s="53" t="str">
        <f>_xlfn.IFNA(HLOOKUP(C13,$C$9:$G$10,2,FALSE),"")</f>
        <v/>
      </c>
      <c r="G13" s="24"/>
      <c r="K13" s="59" t="s">
        <v>71</v>
      </c>
      <c r="L13" s="40" t="s">
        <v>72</v>
      </c>
      <c r="M13" s="105">
        <v>46800</v>
      </c>
      <c r="N13" s="110">
        <v>742</v>
      </c>
      <c r="O13" s="108">
        <v>795</v>
      </c>
      <c r="P13" s="108">
        <v>954</v>
      </c>
      <c r="Q13" s="108">
        <v>1101</v>
      </c>
      <c r="R13" s="111">
        <v>1228</v>
      </c>
      <c r="S13" s="107">
        <v>990</v>
      </c>
      <c r="T13" s="108">
        <v>1060</v>
      </c>
      <c r="U13" s="108">
        <v>1272</v>
      </c>
      <c r="V13" s="108">
        <v>1469</v>
      </c>
      <c r="W13" s="109">
        <v>1638</v>
      </c>
      <c r="X13" s="107">
        <v>29700</v>
      </c>
      <c r="Y13" s="108">
        <v>33900</v>
      </c>
      <c r="Z13" s="108">
        <v>38160</v>
      </c>
      <c r="AA13" s="108">
        <v>42360</v>
      </c>
      <c r="AB13" s="109">
        <v>45780</v>
      </c>
      <c r="AC13" s="107">
        <v>39600</v>
      </c>
      <c r="AD13" s="108">
        <v>45200</v>
      </c>
      <c r="AE13" s="108">
        <v>50880</v>
      </c>
      <c r="AF13" s="108">
        <v>56480</v>
      </c>
      <c r="AG13" s="109">
        <v>61040</v>
      </c>
      <c r="AH13" s="45">
        <f t="shared" si="1"/>
        <v>59400</v>
      </c>
      <c r="AI13" s="44">
        <f t="shared" si="1"/>
        <v>67800</v>
      </c>
      <c r="AJ13" s="44">
        <f t="shared" si="1"/>
        <v>76320</v>
      </c>
      <c r="AK13" s="44">
        <f t="shared" si="1"/>
        <v>84720</v>
      </c>
      <c r="AL13" s="46">
        <f t="shared" si="1"/>
        <v>91560</v>
      </c>
    </row>
    <row r="14" spans="1:38" x14ac:dyDescent="0.3">
      <c r="A14" s="23"/>
      <c r="B14" s="21"/>
      <c r="C14" s="54"/>
      <c r="D14" s="21"/>
      <c r="E14" s="21"/>
      <c r="F14" s="53" t="str">
        <f t="shared" ref="F14:F32" si="4">_xlfn.IFNA(HLOOKUP(C14,$C$9:$G$10,2,FALSE),"")</f>
        <v/>
      </c>
      <c r="G14" s="24"/>
      <c r="K14" s="59" t="s">
        <v>73</v>
      </c>
      <c r="L14" s="40" t="s">
        <v>74</v>
      </c>
      <c r="M14" s="106">
        <v>72300</v>
      </c>
      <c r="N14" s="106">
        <v>745</v>
      </c>
      <c r="O14" s="106">
        <v>798</v>
      </c>
      <c r="P14" s="106">
        <v>958</v>
      </c>
      <c r="Q14" s="106">
        <v>1107</v>
      </c>
      <c r="R14" s="106">
        <v>1236</v>
      </c>
      <c r="S14" s="112">
        <v>994</v>
      </c>
      <c r="T14" s="112">
        <v>1065</v>
      </c>
      <c r="U14" s="112">
        <v>1278</v>
      </c>
      <c r="V14" s="112">
        <v>1477</v>
      </c>
      <c r="W14" s="112">
        <v>1648</v>
      </c>
      <c r="X14" s="112">
        <v>29820</v>
      </c>
      <c r="Y14" s="112">
        <v>34080</v>
      </c>
      <c r="Z14" s="112">
        <v>38340</v>
      </c>
      <c r="AA14" s="112">
        <v>42600</v>
      </c>
      <c r="AB14" s="112">
        <v>46020</v>
      </c>
      <c r="AC14" s="107">
        <f t="shared" si="3"/>
        <v>39760</v>
      </c>
      <c r="AD14" s="108">
        <f t="shared" si="2"/>
        <v>45440</v>
      </c>
      <c r="AE14" s="108">
        <f t="shared" si="2"/>
        <v>51120</v>
      </c>
      <c r="AF14" s="108">
        <f t="shared" si="2"/>
        <v>56800</v>
      </c>
      <c r="AG14" s="109">
        <f t="shared" si="2"/>
        <v>61360</v>
      </c>
      <c r="AH14" s="45">
        <f t="shared" si="1"/>
        <v>59640</v>
      </c>
      <c r="AI14" s="44">
        <f t="shared" si="1"/>
        <v>68160</v>
      </c>
      <c r="AJ14" s="44">
        <f t="shared" si="1"/>
        <v>76680</v>
      </c>
      <c r="AK14" s="44">
        <f t="shared" si="1"/>
        <v>85200</v>
      </c>
      <c r="AL14" s="46">
        <f t="shared" si="1"/>
        <v>92040</v>
      </c>
    </row>
    <row r="15" spans="1:38" x14ac:dyDescent="0.3">
      <c r="A15" s="23"/>
      <c r="B15" s="21"/>
      <c r="C15" s="54"/>
      <c r="D15" s="21"/>
      <c r="E15" s="21"/>
      <c r="F15" s="53" t="str">
        <f t="shared" si="4"/>
        <v/>
      </c>
      <c r="G15" s="24"/>
      <c r="K15" s="59" t="s">
        <v>75</v>
      </c>
      <c r="L15" s="40" t="s">
        <v>76</v>
      </c>
      <c r="M15" s="105">
        <v>58800</v>
      </c>
      <c r="N15" s="110">
        <v>742</v>
      </c>
      <c r="O15" s="108">
        <v>795</v>
      </c>
      <c r="P15" s="108">
        <v>954</v>
      </c>
      <c r="Q15" s="108">
        <v>1101</v>
      </c>
      <c r="R15" s="111">
        <v>1228</v>
      </c>
      <c r="S15" s="107">
        <v>990</v>
      </c>
      <c r="T15" s="108">
        <v>1060</v>
      </c>
      <c r="U15" s="108">
        <v>1272</v>
      </c>
      <c r="V15" s="108">
        <v>1469</v>
      </c>
      <c r="W15" s="109">
        <v>1638</v>
      </c>
      <c r="X15" s="107">
        <v>29700</v>
      </c>
      <c r="Y15" s="108">
        <v>33900</v>
      </c>
      <c r="Z15" s="108">
        <v>38160</v>
      </c>
      <c r="AA15" s="108">
        <v>42360</v>
      </c>
      <c r="AB15" s="109">
        <v>45780</v>
      </c>
      <c r="AC15" s="107">
        <v>39600</v>
      </c>
      <c r="AD15" s="108">
        <v>45200</v>
      </c>
      <c r="AE15" s="108">
        <v>50880</v>
      </c>
      <c r="AF15" s="108">
        <v>56480</v>
      </c>
      <c r="AG15" s="109">
        <v>61040</v>
      </c>
      <c r="AH15" s="45">
        <f t="shared" si="1"/>
        <v>59400</v>
      </c>
      <c r="AI15" s="44">
        <f t="shared" si="1"/>
        <v>67800</v>
      </c>
      <c r="AJ15" s="44">
        <f t="shared" si="1"/>
        <v>76320</v>
      </c>
      <c r="AK15" s="44">
        <f t="shared" si="1"/>
        <v>84720</v>
      </c>
      <c r="AL15" s="46">
        <f t="shared" si="1"/>
        <v>91560</v>
      </c>
    </row>
    <row r="16" spans="1:38" x14ac:dyDescent="0.3">
      <c r="A16" s="23"/>
      <c r="B16" s="21"/>
      <c r="C16" s="54"/>
      <c r="D16" s="21"/>
      <c r="E16" s="21"/>
      <c r="F16" s="53" t="str">
        <f t="shared" si="4"/>
        <v/>
      </c>
      <c r="G16" s="24"/>
      <c r="K16" s="59" t="s">
        <v>77</v>
      </c>
      <c r="L16" s="40" t="s">
        <v>78</v>
      </c>
      <c r="M16" s="106">
        <v>73800</v>
      </c>
      <c r="N16" s="106">
        <v>775</v>
      </c>
      <c r="O16" s="106">
        <v>830</v>
      </c>
      <c r="P16" s="106">
        <v>996</v>
      </c>
      <c r="Q16" s="106">
        <v>1151</v>
      </c>
      <c r="R16" s="106">
        <v>1284</v>
      </c>
      <c r="S16" s="112">
        <v>1034</v>
      </c>
      <c r="T16" s="112">
        <v>1107</v>
      </c>
      <c r="U16" s="112">
        <v>1328</v>
      </c>
      <c r="V16" s="112">
        <v>1535</v>
      </c>
      <c r="W16" s="112">
        <v>1712</v>
      </c>
      <c r="X16" s="112">
        <v>31020</v>
      </c>
      <c r="Y16" s="112">
        <v>35400</v>
      </c>
      <c r="Z16" s="112">
        <v>39840</v>
      </c>
      <c r="AA16" s="112">
        <v>44280</v>
      </c>
      <c r="AB16" s="112">
        <v>47820</v>
      </c>
      <c r="AC16" s="107">
        <f t="shared" si="3"/>
        <v>41360</v>
      </c>
      <c r="AD16" s="108">
        <f t="shared" si="2"/>
        <v>47200</v>
      </c>
      <c r="AE16" s="108">
        <f t="shared" si="2"/>
        <v>53120</v>
      </c>
      <c r="AF16" s="108">
        <f t="shared" si="2"/>
        <v>59040</v>
      </c>
      <c r="AG16" s="109">
        <f t="shared" si="2"/>
        <v>63760</v>
      </c>
      <c r="AH16" s="45">
        <f t="shared" si="1"/>
        <v>62040</v>
      </c>
      <c r="AI16" s="44">
        <f t="shared" si="1"/>
        <v>70800</v>
      </c>
      <c r="AJ16" s="44">
        <f t="shared" si="1"/>
        <v>79680</v>
      </c>
      <c r="AK16" s="44">
        <f t="shared" si="1"/>
        <v>88560</v>
      </c>
      <c r="AL16" s="46">
        <f t="shared" si="1"/>
        <v>95640</v>
      </c>
    </row>
    <row r="17" spans="1:38" x14ac:dyDescent="0.3">
      <c r="A17" s="23"/>
      <c r="B17" s="21"/>
      <c r="C17" s="54"/>
      <c r="D17" s="21"/>
      <c r="E17" s="21"/>
      <c r="F17" s="53" t="str">
        <f t="shared" si="4"/>
        <v/>
      </c>
      <c r="G17" s="24"/>
      <c r="K17" s="59" t="s">
        <v>79</v>
      </c>
      <c r="L17" s="40" t="s">
        <v>80</v>
      </c>
      <c r="M17" s="105">
        <v>63600</v>
      </c>
      <c r="N17" s="110">
        <v>742</v>
      </c>
      <c r="O17" s="108">
        <v>795</v>
      </c>
      <c r="P17" s="108">
        <v>954</v>
      </c>
      <c r="Q17" s="108">
        <v>1101</v>
      </c>
      <c r="R17" s="111">
        <v>1228</v>
      </c>
      <c r="S17" s="107">
        <v>990</v>
      </c>
      <c r="T17" s="108">
        <v>1060</v>
      </c>
      <c r="U17" s="108">
        <v>1272</v>
      </c>
      <c r="V17" s="108">
        <v>1469</v>
      </c>
      <c r="W17" s="109">
        <v>1638</v>
      </c>
      <c r="X17" s="107">
        <v>29700</v>
      </c>
      <c r="Y17" s="108">
        <v>33900</v>
      </c>
      <c r="Z17" s="108">
        <v>38160</v>
      </c>
      <c r="AA17" s="108">
        <v>42360</v>
      </c>
      <c r="AB17" s="109">
        <v>45780</v>
      </c>
      <c r="AC17" s="107">
        <v>39600</v>
      </c>
      <c r="AD17" s="108">
        <v>45200</v>
      </c>
      <c r="AE17" s="108">
        <v>50880</v>
      </c>
      <c r="AF17" s="108">
        <v>56480</v>
      </c>
      <c r="AG17" s="109">
        <v>61040</v>
      </c>
      <c r="AH17" s="45">
        <f t="shared" si="1"/>
        <v>59400</v>
      </c>
      <c r="AI17" s="44">
        <f t="shared" si="1"/>
        <v>67800</v>
      </c>
      <c r="AJ17" s="44">
        <f t="shared" si="1"/>
        <v>76320</v>
      </c>
      <c r="AK17" s="44">
        <f t="shared" si="1"/>
        <v>84720</v>
      </c>
      <c r="AL17" s="46">
        <f t="shared" si="1"/>
        <v>91560</v>
      </c>
    </row>
    <row r="18" spans="1:38" x14ac:dyDescent="0.3">
      <c r="A18" s="25"/>
      <c r="B18" s="9"/>
      <c r="C18" s="55"/>
      <c r="D18" s="22"/>
      <c r="E18" s="4"/>
      <c r="F18" s="53" t="str">
        <f t="shared" si="4"/>
        <v/>
      </c>
      <c r="G18" s="26"/>
      <c r="K18" s="59" t="s">
        <v>81</v>
      </c>
      <c r="L18" s="40" t="s">
        <v>82</v>
      </c>
      <c r="M18" s="106">
        <v>168500</v>
      </c>
      <c r="N18" s="106">
        <v>1644</v>
      </c>
      <c r="O18" s="106">
        <v>1761</v>
      </c>
      <c r="P18" s="106">
        <v>2113</v>
      </c>
      <c r="Q18" s="106">
        <v>2442</v>
      </c>
      <c r="R18" s="106">
        <v>2724</v>
      </c>
      <c r="S18" s="106">
        <v>2192</v>
      </c>
      <c r="T18" s="106">
        <v>2348</v>
      </c>
      <c r="U18" s="106">
        <v>2818</v>
      </c>
      <c r="V18" s="106">
        <v>3256</v>
      </c>
      <c r="W18" s="106">
        <v>3632</v>
      </c>
      <c r="X18" s="112">
        <v>65760</v>
      </c>
      <c r="Y18" s="112">
        <v>75120</v>
      </c>
      <c r="Z18" s="112">
        <v>84540</v>
      </c>
      <c r="AA18" s="112">
        <v>93900</v>
      </c>
      <c r="AB18" s="112">
        <v>101460</v>
      </c>
      <c r="AC18" s="107">
        <f t="shared" si="3"/>
        <v>87680</v>
      </c>
      <c r="AD18" s="108">
        <f t="shared" si="2"/>
        <v>100160</v>
      </c>
      <c r="AE18" s="108">
        <f t="shared" si="2"/>
        <v>112720</v>
      </c>
      <c r="AF18" s="108">
        <f t="shared" si="2"/>
        <v>125200</v>
      </c>
      <c r="AG18" s="109">
        <f t="shared" si="2"/>
        <v>135280</v>
      </c>
      <c r="AH18" s="45">
        <f t="shared" si="1"/>
        <v>131520</v>
      </c>
      <c r="AI18" s="44">
        <f t="shared" si="1"/>
        <v>150240</v>
      </c>
      <c r="AJ18" s="44">
        <f t="shared" si="1"/>
        <v>169080</v>
      </c>
      <c r="AK18" s="44">
        <f t="shared" si="1"/>
        <v>187800</v>
      </c>
      <c r="AL18" s="46">
        <f t="shared" si="1"/>
        <v>202920</v>
      </c>
    </row>
    <row r="19" spans="1:38" x14ac:dyDescent="0.3">
      <c r="A19" s="23"/>
      <c r="B19" s="21"/>
      <c r="C19" s="54"/>
      <c r="D19" s="21"/>
      <c r="E19" s="21"/>
      <c r="F19" s="53" t="str">
        <f t="shared" si="4"/>
        <v/>
      </c>
      <c r="G19" s="24"/>
      <c r="K19" s="59" t="s">
        <v>83</v>
      </c>
      <c r="L19" s="40" t="s">
        <v>84</v>
      </c>
      <c r="M19" s="105">
        <v>48100</v>
      </c>
      <c r="N19" s="110">
        <v>742</v>
      </c>
      <c r="O19" s="108">
        <v>795</v>
      </c>
      <c r="P19" s="108">
        <v>954</v>
      </c>
      <c r="Q19" s="108">
        <v>1101</v>
      </c>
      <c r="R19" s="111">
        <v>1228</v>
      </c>
      <c r="S19" s="107">
        <v>990</v>
      </c>
      <c r="T19" s="108">
        <v>1060</v>
      </c>
      <c r="U19" s="108">
        <v>1272</v>
      </c>
      <c r="V19" s="108">
        <v>1469</v>
      </c>
      <c r="W19" s="109">
        <v>1638</v>
      </c>
      <c r="X19" s="107">
        <v>29700</v>
      </c>
      <c r="Y19" s="108">
        <v>33900</v>
      </c>
      <c r="Z19" s="108">
        <v>38160</v>
      </c>
      <c r="AA19" s="108">
        <v>42360</v>
      </c>
      <c r="AB19" s="109">
        <v>45780</v>
      </c>
      <c r="AC19" s="107">
        <v>39600</v>
      </c>
      <c r="AD19" s="108">
        <v>45200</v>
      </c>
      <c r="AE19" s="108">
        <v>50880</v>
      </c>
      <c r="AF19" s="108">
        <v>56480</v>
      </c>
      <c r="AG19" s="109">
        <v>61040</v>
      </c>
      <c r="AH19" s="45">
        <f t="shared" si="1"/>
        <v>59400</v>
      </c>
      <c r="AI19" s="44">
        <f t="shared" si="1"/>
        <v>67800</v>
      </c>
      <c r="AJ19" s="44">
        <f t="shared" si="1"/>
        <v>76320</v>
      </c>
      <c r="AK19" s="44">
        <f t="shared" si="1"/>
        <v>84720</v>
      </c>
      <c r="AL19" s="46">
        <f t="shared" si="1"/>
        <v>91560</v>
      </c>
    </row>
    <row r="20" spans="1:38" x14ac:dyDescent="0.3">
      <c r="A20" s="23"/>
      <c r="B20" s="21"/>
      <c r="C20" s="54"/>
      <c r="D20" s="21"/>
      <c r="E20" s="21"/>
      <c r="F20" s="53" t="str">
        <f t="shared" si="4"/>
        <v/>
      </c>
      <c r="G20" s="24"/>
      <c r="K20" s="59" t="s">
        <v>85</v>
      </c>
      <c r="L20" s="40" t="s">
        <v>86</v>
      </c>
      <c r="M20" s="105">
        <v>46900</v>
      </c>
      <c r="N20" s="110">
        <v>742</v>
      </c>
      <c r="O20" s="108">
        <v>795</v>
      </c>
      <c r="P20" s="108">
        <v>954</v>
      </c>
      <c r="Q20" s="108">
        <v>1101</v>
      </c>
      <c r="R20" s="111">
        <v>1228</v>
      </c>
      <c r="S20" s="107">
        <v>990</v>
      </c>
      <c r="T20" s="108">
        <v>1060</v>
      </c>
      <c r="U20" s="108">
        <v>1272</v>
      </c>
      <c r="V20" s="108">
        <v>1469</v>
      </c>
      <c r="W20" s="109">
        <v>1638</v>
      </c>
      <c r="X20" s="107">
        <v>29700</v>
      </c>
      <c r="Y20" s="108">
        <v>33900</v>
      </c>
      <c r="Z20" s="108">
        <v>38160</v>
      </c>
      <c r="AA20" s="108">
        <v>42360</v>
      </c>
      <c r="AB20" s="109">
        <v>45780</v>
      </c>
      <c r="AC20" s="107">
        <v>39600</v>
      </c>
      <c r="AD20" s="108">
        <v>45200</v>
      </c>
      <c r="AE20" s="108">
        <v>50880</v>
      </c>
      <c r="AF20" s="108">
        <v>56480</v>
      </c>
      <c r="AG20" s="109">
        <v>61040</v>
      </c>
      <c r="AH20" s="45">
        <f t="shared" si="1"/>
        <v>59400</v>
      </c>
      <c r="AI20" s="44">
        <f t="shared" si="1"/>
        <v>67800</v>
      </c>
      <c r="AJ20" s="44">
        <f t="shared" si="1"/>
        <v>76320</v>
      </c>
      <c r="AK20" s="44">
        <f t="shared" si="1"/>
        <v>84720</v>
      </c>
      <c r="AL20" s="46">
        <f t="shared" si="1"/>
        <v>91560</v>
      </c>
    </row>
    <row r="21" spans="1:38" x14ac:dyDescent="0.3">
      <c r="A21" s="23"/>
      <c r="B21" s="21"/>
      <c r="C21" s="54"/>
      <c r="D21" s="21"/>
      <c r="E21" s="21"/>
      <c r="F21" s="53" t="str">
        <f t="shared" si="4"/>
        <v/>
      </c>
      <c r="G21" s="24"/>
      <c r="K21" s="59" t="s">
        <v>87</v>
      </c>
      <c r="L21" s="40" t="s">
        <v>88</v>
      </c>
      <c r="M21" s="105">
        <v>39200</v>
      </c>
      <c r="N21" s="110">
        <v>742</v>
      </c>
      <c r="O21" s="108">
        <v>795</v>
      </c>
      <c r="P21" s="108">
        <v>954</v>
      </c>
      <c r="Q21" s="108">
        <v>1101</v>
      </c>
      <c r="R21" s="111">
        <v>1228</v>
      </c>
      <c r="S21" s="107">
        <v>990</v>
      </c>
      <c r="T21" s="108">
        <v>1060</v>
      </c>
      <c r="U21" s="108">
        <v>1272</v>
      </c>
      <c r="V21" s="108">
        <v>1469</v>
      </c>
      <c r="W21" s="109">
        <v>1638</v>
      </c>
      <c r="X21" s="107">
        <v>29700</v>
      </c>
      <c r="Y21" s="108">
        <v>33900</v>
      </c>
      <c r="Z21" s="108">
        <v>38160</v>
      </c>
      <c r="AA21" s="108">
        <v>42360</v>
      </c>
      <c r="AB21" s="109">
        <v>45780</v>
      </c>
      <c r="AC21" s="107">
        <v>39600</v>
      </c>
      <c r="AD21" s="108">
        <v>45200</v>
      </c>
      <c r="AE21" s="108">
        <v>50880</v>
      </c>
      <c r="AF21" s="108">
        <v>56480</v>
      </c>
      <c r="AG21" s="109">
        <v>61040</v>
      </c>
      <c r="AH21" s="45">
        <f t="shared" si="1"/>
        <v>59400</v>
      </c>
      <c r="AI21" s="44">
        <f t="shared" si="1"/>
        <v>67800</v>
      </c>
      <c r="AJ21" s="44">
        <f t="shared" si="1"/>
        <v>76320</v>
      </c>
      <c r="AK21" s="44">
        <f t="shared" si="1"/>
        <v>84720</v>
      </c>
      <c r="AL21" s="46">
        <f t="shared" si="1"/>
        <v>91560</v>
      </c>
    </row>
    <row r="22" spans="1:38" x14ac:dyDescent="0.3">
      <c r="A22" s="23"/>
      <c r="B22" s="21"/>
      <c r="C22" s="54"/>
      <c r="D22" s="21"/>
      <c r="E22" s="21"/>
      <c r="F22" s="53" t="str">
        <f t="shared" si="4"/>
        <v/>
      </c>
      <c r="G22" s="24"/>
      <c r="K22" s="59" t="s">
        <v>89</v>
      </c>
      <c r="L22" s="40" t="s">
        <v>90</v>
      </c>
      <c r="M22" s="106">
        <v>78600</v>
      </c>
      <c r="N22" s="106">
        <v>745</v>
      </c>
      <c r="O22" s="106">
        <v>798</v>
      </c>
      <c r="P22" s="106">
        <v>958</v>
      </c>
      <c r="Q22" s="106">
        <v>1107</v>
      </c>
      <c r="R22" s="106">
        <v>1236</v>
      </c>
      <c r="S22" s="106">
        <v>994</v>
      </c>
      <c r="T22" s="106">
        <v>1065</v>
      </c>
      <c r="U22" s="106">
        <v>1278</v>
      </c>
      <c r="V22" s="106">
        <v>1477</v>
      </c>
      <c r="W22" s="106">
        <v>1648</v>
      </c>
      <c r="X22" s="112">
        <v>29820</v>
      </c>
      <c r="Y22" s="112">
        <v>34080</v>
      </c>
      <c r="Z22" s="112">
        <v>38340</v>
      </c>
      <c r="AA22" s="112">
        <v>42600</v>
      </c>
      <c r="AB22" s="112">
        <v>46020</v>
      </c>
      <c r="AC22" s="107">
        <f t="shared" si="3"/>
        <v>39760</v>
      </c>
      <c r="AD22" s="108">
        <f t="shared" si="2"/>
        <v>45440</v>
      </c>
      <c r="AE22" s="108">
        <f t="shared" si="2"/>
        <v>51120</v>
      </c>
      <c r="AF22" s="108">
        <f t="shared" si="2"/>
        <v>56800</v>
      </c>
      <c r="AG22" s="109">
        <f t="shared" si="2"/>
        <v>61360</v>
      </c>
      <c r="AH22" s="45">
        <f t="shared" si="1"/>
        <v>59640</v>
      </c>
      <c r="AI22" s="44">
        <f t="shared" si="1"/>
        <v>68160</v>
      </c>
      <c r="AJ22" s="44">
        <f t="shared" si="1"/>
        <v>76680</v>
      </c>
      <c r="AK22" s="44">
        <f t="shared" si="1"/>
        <v>85200</v>
      </c>
      <c r="AL22" s="46">
        <f t="shared" si="1"/>
        <v>92040</v>
      </c>
    </row>
    <row r="23" spans="1:38" x14ac:dyDescent="0.3">
      <c r="A23" s="23"/>
      <c r="B23" s="21"/>
      <c r="C23" s="54"/>
      <c r="D23" s="21"/>
      <c r="E23" s="21"/>
      <c r="F23" s="53" t="str">
        <f t="shared" si="4"/>
        <v/>
      </c>
      <c r="G23" s="24"/>
      <c r="K23" s="59" t="s">
        <v>91</v>
      </c>
      <c r="L23" s="40" t="s">
        <v>92</v>
      </c>
      <c r="M23" s="105">
        <v>51400</v>
      </c>
      <c r="N23" s="110">
        <v>742</v>
      </c>
      <c r="O23" s="108">
        <v>795</v>
      </c>
      <c r="P23" s="108">
        <v>954</v>
      </c>
      <c r="Q23" s="108">
        <v>1101</v>
      </c>
      <c r="R23" s="111">
        <v>1228</v>
      </c>
      <c r="S23" s="107">
        <v>990</v>
      </c>
      <c r="T23" s="108">
        <v>1060</v>
      </c>
      <c r="U23" s="108">
        <v>1272</v>
      </c>
      <c r="V23" s="108">
        <v>1469</v>
      </c>
      <c r="W23" s="109">
        <v>1638</v>
      </c>
      <c r="X23" s="107">
        <v>29700</v>
      </c>
      <c r="Y23" s="108">
        <v>33900</v>
      </c>
      <c r="Z23" s="108">
        <v>38160</v>
      </c>
      <c r="AA23" s="108">
        <v>42360</v>
      </c>
      <c r="AB23" s="109">
        <v>45780</v>
      </c>
      <c r="AC23" s="107">
        <v>39600</v>
      </c>
      <c r="AD23" s="108">
        <v>45200</v>
      </c>
      <c r="AE23" s="108">
        <v>50880</v>
      </c>
      <c r="AF23" s="108">
        <v>56480</v>
      </c>
      <c r="AG23" s="109">
        <v>61040</v>
      </c>
      <c r="AH23" s="45">
        <f t="shared" si="1"/>
        <v>59400</v>
      </c>
      <c r="AI23" s="44">
        <f t="shared" si="1"/>
        <v>67800</v>
      </c>
      <c r="AJ23" s="44">
        <f t="shared" si="1"/>
        <v>76320</v>
      </c>
      <c r="AK23" s="44">
        <f t="shared" si="1"/>
        <v>84720</v>
      </c>
      <c r="AL23" s="46">
        <f t="shared" si="1"/>
        <v>91560</v>
      </c>
    </row>
    <row r="24" spans="1:38" x14ac:dyDescent="0.3">
      <c r="A24" s="25"/>
      <c r="B24" s="9"/>
      <c r="C24" s="55"/>
      <c r="D24" s="22"/>
      <c r="E24" s="4"/>
      <c r="F24" s="53" t="str">
        <f t="shared" si="4"/>
        <v/>
      </c>
      <c r="G24" s="26"/>
      <c r="K24" s="59" t="s">
        <v>93</v>
      </c>
      <c r="L24" s="40" t="s">
        <v>94</v>
      </c>
      <c r="M24" s="105">
        <v>57000</v>
      </c>
      <c r="N24" s="110">
        <v>742</v>
      </c>
      <c r="O24" s="108">
        <v>795</v>
      </c>
      <c r="P24" s="108">
        <v>954</v>
      </c>
      <c r="Q24" s="108">
        <v>1101</v>
      </c>
      <c r="R24" s="111">
        <v>1228</v>
      </c>
      <c r="S24" s="107">
        <v>990</v>
      </c>
      <c r="T24" s="108">
        <v>1060</v>
      </c>
      <c r="U24" s="108">
        <v>1272</v>
      </c>
      <c r="V24" s="108">
        <v>1469</v>
      </c>
      <c r="W24" s="109">
        <v>1638</v>
      </c>
      <c r="X24" s="107">
        <v>29700</v>
      </c>
      <c r="Y24" s="108">
        <v>33900</v>
      </c>
      <c r="Z24" s="108">
        <v>38160</v>
      </c>
      <c r="AA24" s="108">
        <v>42360</v>
      </c>
      <c r="AB24" s="109">
        <v>45780</v>
      </c>
      <c r="AC24" s="107">
        <v>39600</v>
      </c>
      <c r="AD24" s="108">
        <v>45200</v>
      </c>
      <c r="AE24" s="108">
        <v>50880</v>
      </c>
      <c r="AF24" s="108">
        <v>56480</v>
      </c>
      <c r="AG24" s="109">
        <v>61040</v>
      </c>
      <c r="AH24" s="45">
        <f t="shared" si="1"/>
        <v>59400</v>
      </c>
      <c r="AI24" s="44">
        <f t="shared" si="1"/>
        <v>67800</v>
      </c>
      <c r="AJ24" s="44">
        <f t="shared" si="1"/>
        <v>76320</v>
      </c>
      <c r="AK24" s="44">
        <f t="shared" si="1"/>
        <v>84720</v>
      </c>
      <c r="AL24" s="46">
        <f t="shared" si="1"/>
        <v>91560</v>
      </c>
    </row>
    <row r="25" spans="1:38" x14ac:dyDescent="0.3">
      <c r="A25" s="23"/>
      <c r="B25" s="21"/>
      <c r="C25" s="54"/>
      <c r="D25" s="21"/>
      <c r="E25" s="21"/>
      <c r="F25" s="53" t="str">
        <f t="shared" si="4"/>
        <v/>
      </c>
      <c r="G25" s="24"/>
      <c r="K25" s="59" t="s">
        <v>95</v>
      </c>
      <c r="L25" s="40" t="s">
        <v>96</v>
      </c>
      <c r="M25" s="106">
        <v>73000</v>
      </c>
      <c r="N25" s="106">
        <v>756</v>
      </c>
      <c r="O25" s="106">
        <v>810</v>
      </c>
      <c r="P25" s="106">
        <v>972</v>
      </c>
      <c r="Q25" s="106">
        <v>1123</v>
      </c>
      <c r="R25" s="106">
        <v>1254</v>
      </c>
      <c r="S25" s="112">
        <v>1008</v>
      </c>
      <c r="T25" s="112">
        <v>1080</v>
      </c>
      <c r="U25" s="112">
        <v>1296</v>
      </c>
      <c r="V25" s="112">
        <v>1498</v>
      </c>
      <c r="W25" s="112">
        <v>1672</v>
      </c>
      <c r="X25" s="112">
        <v>30240</v>
      </c>
      <c r="Y25" s="112">
        <v>34560</v>
      </c>
      <c r="Z25" s="112">
        <v>38880</v>
      </c>
      <c r="AA25" s="112">
        <v>43200</v>
      </c>
      <c r="AB25" s="112">
        <v>46680</v>
      </c>
      <c r="AC25" s="107">
        <f t="shared" si="3"/>
        <v>40320</v>
      </c>
      <c r="AD25" s="108">
        <f t="shared" si="3"/>
        <v>46080</v>
      </c>
      <c r="AE25" s="108">
        <f t="shared" si="3"/>
        <v>51840</v>
      </c>
      <c r="AF25" s="108">
        <f t="shared" si="3"/>
        <v>57600</v>
      </c>
      <c r="AG25" s="109">
        <f t="shared" si="3"/>
        <v>62240</v>
      </c>
      <c r="AH25" s="45">
        <f t="shared" si="1"/>
        <v>60480</v>
      </c>
      <c r="AI25" s="44">
        <f t="shared" si="1"/>
        <v>69120</v>
      </c>
      <c r="AJ25" s="44">
        <f t="shared" si="1"/>
        <v>77760</v>
      </c>
      <c r="AK25" s="44">
        <f t="shared" si="1"/>
        <v>86400</v>
      </c>
      <c r="AL25" s="46">
        <f t="shared" si="1"/>
        <v>93360</v>
      </c>
    </row>
    <row r="26" spans="1:38" x14ac:dyDescent="0.3">
      <c r="A26" s="23"/>
      <c r="B26" s="21"/>
      <c r="C26" s="54"/>
      <c r="D26" s="21"/>
      <c r="E26" s="21"/>
      <c r="F26" s="53" t="str">
        <f t="shared" si="4"/>
        <v/>
      </c>
      <c r="G26" s="24"/>
      <c r="K26" s="59" t="s">
        <v>97</v>
      </c>
      <c r="L26" s="40" t="s">
        <v>98</v>
      </c>
      <c r="M26" s="105">
        <v>61600</v>
      </c>
      <c r="N26" s="110">
        <v>742</v>
      </c>
      <c r="O26" s="108">
        <v>795</v>
      </c>
      <c r="P26" s="108">
        <v>954</v>
      </c>
      <c r="Q26" s="108">
        <v>1101</v>
      </c>
      <c r="R26" s="111">
        <v>1228</v>
      </c>
      <c r="S26" s="107">
        <v>990</v>
      </c>
      <c r="T26" s="108">
        <v>1060</v>
      </c>
      <c r="U26" s="108">
        <v>1272</v>
      </c>
      <c r="V26" s="108">
        <v>1469</v>
      </c>
      <c r="W26" s="109">
        <v>1638</v>
      </c>
      <c r="X26" s="107">
        <v>29700</v>
      </c>
      <c r="Y26" s="108">
        <v>33900</v>
      </c>
      <c r="Z26" s="108">
        <v>38160</v>
      </c>
      <c r="AA26" s="108">
        <v>42360</v>
      </c>
      <c r="AB26" s="109">
        <v>45780</v>
      </c>
      <c r="AC26" s="107">
        <v>39600</v>
      </c>
      <c r="AD26" s="108">
        <v>45200</v>
      </c>
      <c r="AE26" s="108">
        <v>50880</v>
      </c>
      <c r="AF26" s="108">
        <v>56480</v>
      </c>
      <c r="AG26" s="109">
        <v>61040</v>
      </c>
      <c r="AH26" s="45">
        <f>AC26/0.8*1.2</f>
        <v>59400</v>
      </c>
      <c r="AI26" s="44">
        <f t="shared" ref="AI26:AL35" si="5">AD26/0.8*1.2</f>
        <v>67800</v>
      </c>
      <c r="AJ26" s="44">
        <f t="shared" si="5"/>
        <v>76320</v>
      </c>
      <c r="AK26" s="44">
        <f t="shared" si="5"/>
        <v>84720</v>
      </c>
      <c r="AL26" s="46">
        <f t="shared" si="5"/>
        <v>91560</v>
      </c>
    </row>
    <row r="27" spans="1:38" x14ac:dyDescent="0.3">
      <c r="A27" s="23"/>
      <c r="B27" s="21"/>
      <c r="C27" s="54"/>
      <c r="D27" s="21"/>
      <c r="E27" s="21"/>
      <c r="F27" s="53" t="str">
        <f t="shared" si="4"/>
        <v/>
      </c>
      <c r="G27" s="24"/>
      <c r="K27" s="59" t="s">
        <v>99</v>
      </c>
      <c r="L27" s="40" t="s">
        <v>100</v>
      </c>
      <c r="M27" s="105">
        <v>52800</v>
      </c>
      <c r="N27" s="110">
        <v>742</v>
      </c>
      <c r="O27" s="108">
        <v>795</v>
      </c>
      <c r="P27" s="108">
        <v>954</v>
      </c>
      <c r="Q27" s="108">
        <v>1101</v>
      </c>
      <c r="R27" s="111">
        <v>1228</v>
      </c>
      <c r="S27" s="107">
        <v>990</v>
      </c>
      <c r="T27" s="108">
        <v>1060</v>
      </c>
      <c r="U27" s="108">
        <v>1272</v>
      </c>
      <c r="V27" s="108">
        <v>1469</v>
      </c>
      <c r="W27" s="109">
        <v>1638</v>
      </c>
      <c r="X27" s="107">
        <v>29700</v>
      </c>
      <c r="Y27" s="108">
        <v>33900</v>
      </c>
      <c r="Z27" s="108">
        <v>38160</v>
      </c>
      <c r="AA27" s="108">
        <v>42360</v>
      </c>
      <c r="AB27" s="109">
        <v>45780</v>
      </c>
      <c r="AC27" s="107">
        <v>39600</v>
      </c>
      <c r="AD27" s="108">
        <v>45200</v>
      </c>
      <c r="AE27" s="108">
        <v>50880</v>
      </c>
      <c r="AF27" s="108">
        <v>56480</v>
      </c>
      <c r="AG27" s="109">
        <v>61040</v>
      </c>
      <c r="AH27" s="45">
        <f t="shared" ref="AH27:AH35" si="6">AC27/0.8*1.2</f>
        <v>59400</v>
      </c>
      <c r="AI27" s="44">
        <f t="shared" si="5"/>
        <v>67800</v>
      </c>
      <c r="AJ27" s="44">
        <f t="shared" si="5"/>
        <v>76320</v>
      </c>
      <c r="AK27" s="44">
        <f t="shared" si="5"/>
        <v>84720</v>
      </c>
      <c r="AL27" s="46">
        <f t="shared" si="5"/>
        <v>91560</v>
      </c>
    </row>
    <row r="28" spans="1:38" x14ac:dyDescent="0.3">
      <c r="A28" s="23"/>
      <c r="B28" s="21"/>
      <c r="C28" s="54"/>
      <c r="D28" s="21"/>
      <c r="E28" s="21"/>
      <c r="F28" s="53" t="str">
        <f t="shared" si="4"/>
        <v/>
      </c>
      <c r="G28" s="24"/>
      <c r="K28" s="59" t="s">
        <v>101</v>
      </c>
      <c r="L28" s="40" t="s">
        <v>52</v>
      </c>
      <c r="M28" s="105">
        <v>86400</v>
      </c>
      <c r="N28" s="106">
        <v>907</v>
      </c>
      <c r="O28" s="106">
        <v>972</v>
      </c>
      <c r="P28" s="106">
        <v>1167</v>
      </c>
      <c r="Q28" s="106">
        <v>1348</v>
      </c>
      <c r="R28" s="106">
        <v>1504</v>
      </c>
      <c r="S28" s="106">
        <v>1210</v>
      </c>
      <c r="T28" s="106">
        <v>1297</v>
      </c>
      <c r="U28" s="106">
        <v>1556</v>
      </c>
      <c r="V28" s="106">
        <v>1798</v>
      </c>
      <c r="W28" s="106">
        <v>2006</v>
      </c>
      <c r="X28" s="106">
        <v>36300</v>
      </c>
      <c r="Y28" s="106">
        <v>41520</v>
      </c>
      <c r="Z28" s="106">
        <v>46680</v>
      </c>
      <c r="AA28" s="106">
        <v>51840</v>
      </c>
      <c r="AB28" s="106">
        <v>56040</v>
      </c>
      <c r="AC28" s="107">
        <f t="shared" ref="AC28:AG28" si="7">X28/0.6*0.8</f>
        <v>48400</v>
      </c>
      <c r="AD28" s="108">
        <f t="shared" si="7"/>
        <v>55360</v>
      </c>
      <c r="AE28" s="108">
        <f t="shared" si="7"/>
        <v>62240</v>
      </c>
      <c r="AF28" s="108">
        <f t="shared" si="7"/>
        <v>69120</v>
      </c>
      <c r="AG28" s="109">
        <f t="shared" si="7"/>
        <v>74720</v>
      </c>
      <c r="AH28" s="45">
        <f t="shared" si="6"/>
        <v>72600</v>
      </c>
      <c r="AI28" s="44">
        <f t="shared" si="5"/>
        <v>83040</v>
      </c>
      <c r="AJ28" s="44">
        <f t="shared" si="5"/>
        <v>93360</v>
      </c>
      <c r="AK28" s="44">
        <f t="shared" si="5"/>
        <v>103680</v>
      </c>
      <c r="AL28" s="46">
        <f t="shared" si="5"/>
        <v>112080</v>
      </c>
    </row>
    <row r="29" spans="1:38" x14ac:dyDescent="0.3">
      <c r="A29" s="23"/>
      <c r="B29" s="21"/>
      <c r="C29" s="54"/>
      <c r="D29" s="21"/>
      <c r="E29" s="21"/>
      <c r="F29" s="53" t="str">
        <f t="shared" si="4"/>
        <v/>
      </c>
      <c r="G29" s="24"/>
      <c r="K29" s="59" t="s">
        <v>102</v>
      </c>
      <c r="L29" s="40" t="s">
        <v>103</v>
      </c>
      <c r="M29" s="105">
        <v>95600</v>
      </c>
      <c r="N29" s="106">
        <v>961</v>
      </c>
      <c r="O29" s="106">
        <v>1029</v>
      </c>
      <c r="P29" s="106">
        <v>1236</v>
      </c>
      <c r="Q29" s="106">
        <v>1428</v>
      </c>
      <c r="R29" s="106">
        <v>1593</v>
      </c>
      <c r="S29" s="112">
        <v>1282</v>
      </c>
      <c r="T29" s="112">
        <v>1373</v>
      </c>
      <c r="U29" s="112">
        <v>1648</v>
      </c>
      <c r="V29" s="112">
        <v>1904</v>
      </c>
      <c r="W29" s="112">
        <v>2124</v>
      </c>
      <c r="X29" s="112">
        <v>38460</v>
      </c>
      <c r="Y29" s="112">
        <v>43920</v>
      </c>
      <c r="Z29" s="112">
        <v>49440</v>
      </c>
      <c r="AA29" s="112">
        <v>54900</v>
      </c>
      <c r="AB29" s="112">
        <v>59340</v>
      </c>
      <c r="AC29" s="107">
        <f t="shared" si="3"/>
        <v>51280</v>
      </c>
      <c r="AD29" s="108">
        <f t="shared" si="3"/>
        <v>58560</v>
      </c>
      <c r="AE29" s="108">
        <f t="shared" si="3"/>
        <v>65920</v>
      </c>
      <c r="AF29" s="108">
        <f t="shared" si="3"/>
        <v>73200</v>
      </c>
      <c r="AG29" s="109">
        <f t="shared" si="3"/>
        <v>79120</v>
      </c>
      <c r="AH29" s="45">
        <f t="shared" si="6"/>
        <v>76920</v>
      </c>
      <c r="AI29" s="44">
        <f t="shared" si="5"/>
        <v>87840</v>
      </c>
      <c r="AJ29" s="44">
        <f t="shared" si="5"/>
        <v>98880</v>
      </c>
      <c r="AK29" s="44">
        <f t="shared" si="5"/>
        <v>109800</v>
      </c>
      <c r="AL29" s="46">
        <f t="shared" si="5"/>
        <v>118680</v>
      </c>
    </row>
    <row r="30" spans="1:38" x14ac:dyDescent="0.3">
      <c r="A30" s="25"/>
      <c r="B30" s="9"/>
      <c r="C30" s="55"/>
      <c r="D30" s="22"/>
      <c r="E30" s="4"/>
      <c r="F30" s="53" t="str">
        <f t="shared" si="4"/>
        <v/>
      </c>
      <c r="G30" s="26"/>
      <c r="K30" s="59" t="s">
        <v>104</v>
      </c>
      <c r="L30" s="40" t="s">
        <v>105</v>
      </c>
      <c r="M30" s="105">
        <v>47000</v>
      </c>
      <c r="N30" s="110">
        <v>742</v>
      </c>
      <c r="O30" s="108">
        <v>795</v>
      </c>
      <c r="P30" s="108">
        <v>954</v>
      </c>
      <c r="Q30" s="108">
        <v>1101</v>
      </c>
      <c r="R30" s="111">
        <v>1228</v>
      </c>
      <c r="S30" s="107">
        <v>990</v>
      </c>
      <c r="T30" s="108">
        <v>1060</v>
      </c>
      <c r="U30" s="108">
        <v>1272</v>
      </c>
      <c r="V30" s="108">
        <v>1469</v>
      </c>
      <c r="W30" s="109">
        <v>1638</v>
      </c>
      <c r="X30" s="107">
        <v>29700</v>
      </c>
      <c r="Y30" s="108">
        <v>33900</v>
      </c>
      <c r="Z30" s="108">
        <v>38160</v>
      </c>
      <c r="AA30" s="108">
        <v>42360</v>
      </c>
      <c r="AB30" s="109">
        <v>45780</v>
      </c>
      <c r="AC30" s="107">
        <f t="shared" si="3"/>
        <v>39600</v>
      </c>
      <c r="AD30" s="108">
        <f t="shared" si="3"/>
        <v>45200</v>
      </c>
      <c r="AE30" s="108">
        <f t="shared" si="3"/>
        <v>50880</v>
      </c>
      <c r="AF30" s="108">
        <f t="shared" si="3"/>
        <v>56480</v>
      </c>
      <c r="AG30" s="109">
        <f t="shared" si="3"/>
        <v>61040</v>
      </c>
      <c r="AH30" s="45">
        <f t="shared" si="6"/>
        <v>59400</v>
      </c>
      <c r="AI30" s="44">
        <f t="shared" si="5"/>
        <v>67800</v>
      </c>
      <c r="AJ30" s="44">
        <f t="shared" si="5"/>
        <v>76320</v>
      </c>
      <c r="AK30" s="44">
        <f t="shared" si="5"/>
        <v>84720</v>
      </c>
      <c r="AL30" s="46">
        <f t="shared" si="5"/>
        <v>91560</v>
      </c>
    </row>
    <row r="31" spans="1:38" x14ac:dyDescent="0.3">
      <c r="A31" s="23"/>
      <c r="B31" s="21"/>
      <c r="C31" s="54"/>
      <c r="D31" s="21"/>
      <c r="E31" s="21"/>
      <c r="F31" s="53" t="str">
        <f t="shared" si="4"/>
        <v/>
      </c>
      <c r="G31" s="24"/>
      <c r="K31" s="59" t="s">
        <v>106</v>
      </c>
      <c r="L31" s="40" t="s">
        <v>107</v>
      </c>
      <c r="M31" s="105">
        <v>54900</v>
      </c>
      <c r="N31" s="110">
        <v>742</v>
      </c>
      <c r="O31" s="108">
        <v>795</v>
      </c>
      <c r="P31" s="108">
        <v>954</v>
      </c>
      <c r="Q31" s="108">
        <v>1101</v>
      </c>
      <c r="R31" s="111">
        <v>1228</v>
      </c>
      <c r="S31" s="107">
        <v>990</v>
      </c>
      <c r="T31" s="108">
        <v>1060</v>
      </c>
      <c r="U31" s="108">
        <v>1272</v>
      </c>
      <c r="V31" s="108">
        <v>1469</v>
      </c>
      <c r="W31" s="109">
        <v>1638</v>
      </c>
      <c r="X31" s="107">
        <v>29700</v>
      </c>
      <c r="Y31" s="108">
        <v>33900</v>
      </c>
      <c r="Z31" s="108">
        <v>38160</v>
      </c>
      <c r="AA31" s="108">
        <v>42360</v>
      </c>
      <c r="AB31" s="109">
        <v>45780</v>
      </c>
      <c r="AC31" s="107">
        <v>39600</v>
      </c>
      <c r="AD31" s="108">
        <v>45200</v>
      </c>
      <c r="AE31" s="108">
        <v>50880</v>
      </c>
      <c r="AF31" s="108">
        <v>56480</v>
      </c>
      <c r="AG31" s="109">
        <v>61040</v>
      </c>
      <c r="AH31" s="45">
        <f t="shared" si="6"/>
        <v>59400</v>
      </c>
      <c r="AI31" s="44">
        <f t="shared" si="5"/>
        <v>67800</v>
      </c>
      <c r="AJ31" s="44">
        <f t="shared" si="5"/>
        <v>76320</v>
      </c>
      <c r="AK31" s="44">
        <f t="shared" si="5"/>
        <v>84720</v>
      </c>
      <c r="AL31" s="46">
        <f t="shared" si="5"/>
        <v>91560</v>
      </c>
    </row>
    <row r="32" spans="1:38" x14ac:dyDescent="0.3">
      <c r="A32" s="27"/>
      <c r="B32" s="28"/>
      <c r="C32" s="56"/>
      <c r="D32" s="2"/>
      <c r="F32" s="53" t="str">
        <f t="shared" si="4"/>
        <v/>
      </c>
      <c r="G32" s="29"/>
      <c r="K32" s="59" t="s">
        <v>108</v>
      </c>
      <c r="L32" s="40" t="s">
        <v>109</v>
      </c>
      <c r="M32" s="106">
        <v>74300</v>
      </c>
      <c r="N32" s="106">
        <v>745</v>
      </c>
      <c r="O32" s="106">
        <v>798</v>
      </c>
      <c r="P32" s="106">
        <v>958</v>
      </c>
      <c r="Q32" s="106">
        <v>1107</v>
      </c>
      <c r="R32" s="106">
        <v>1236</v>
      </c>
      <c r="S32" s="112">
        <v>994</v>
      </c>
      <c r="T32" s="112">
        <v>1065</v>
      </c>
      <c r="U32" s="112">
        <v>1278</v>
      </c>
      <c r="V32" s="112">
        <v>1477</v>
      </c>
      <c r="W32" s="112">
        <v>1648</v>
      </c>
      <c r="X32" s="112">
        <v>29820</v>
      </c>
      <c r="Y32" s="112">
        <v>34080</v>
      </c>
      <c r="Z32" s="112">
        <v>38340</v>
      </c>
      <c r="AA32" s="112">
        <v>42600</v>
      </c>
      <c r="AB32" s="112">
        <v>46020</v>
      </c>
      <c r="AC32" s="107">
        <f t="shared" si="3"/>
        <v>39760</v>
      </c>
      <c r="AD32" s="108">
        <f t="shared" si="3"/>
        <v>45440</v>
      </c>
      <c r="AE32" s="108">
        <f t="shared" si="3"/>
        <v>51120</v>
      </c>
      <c r="AF32" s="108">
        <f t="shared" si="3"/>
        <v>56800</v>
      </c>
      <c r="AG32" s="109">
        <f t="shared" si="3"/>
        <v>61360</v>
      </c>
      <c r="AH32" s="45">
        <f t="shared" si="6"/>
        <v>59640</v>
      </c>
      <c r="AI32" s="44">
        <f t="shared" si="5"/>
        <v>68160</v>
      </c>
      <c r="AJ32" s="44">
        <f t="shared" si="5"/>
        <v>76680</v>
      </c>
      <c r="AK32" s="44">
        <f t="shared" si="5"/>
        <v>85200</v>
      </c>
      <c r="AL32" s="46">
        <f t="shared" si="5"/>
        <v>92040</v>
      </c>
    </row>
    <row r="33" spans="1:38" x14ac:dyDescent="0.3">
      <c r="A33" s="30" t="s">
        <v>22</v>
      </c>
      <c r="B33" s="2"/>
      <c r="C33" s="2"/>
      <c r="D33" s="2"/>
      <c r="E33" s="2"/>
      <c r="F33" s="15"/>
      <c r="G33" s="31"/>
      <c r="K33" s="59" t="s">
        <v>110</v>
      </c>
      <c r="L33" s="40" t="s">
        <v>52</v>
      </c>
      <c r="M33" s="105">
        <v>86400</v>
      </c>
      <c r="N33" s="106">
        <v>907</v>
      </c>
      <c r="O33" s="106">
        <v>972</v>
      </c>
      <c r="P33" s="106">
        <v>1167</v>
      </c>
      <c r="Q33" s="106">
        <v>1348</v>
      </c>
      <c r="R33" s="106">
        <v>1504</v>
      </c>
      <c r="S33" s="106">
        <v>1210</v>
      </c>
      <c r="T33" s="106">
        <v>1297</v>
      </c>
      <c r="U33" s="106">
        <v>1556</v>
      </c>
      <c r="V33" s="106">
        <v>1798</v>
      </c>
      <c r="W33" s="106">
        <v>2006</v>
      </c>
      <c r="X33" s="106">
        <v>36300</v>
      </c>
      <c r="Y33" s="106">
        <v>41520</v>
      </c>
      <c r="Z33" s="106">
        <v>46680</v>
      </c>
      <c r="AA33" s="106">
        <v>51840</v>
      </c>
      <c r="AB33" s="106">
        <v>56040</v>
      </c>
      <c r="AC33" s="107">
        <f t="shared" si="3"/>
        <v>48400</v>
      </c>
      <c r="AD33" s="108">
        <f t="shared" si="3"/>
        <v>55360</v>
      </c>
      <c r="AE33" s="108">
        <f t="shared" si="3"/>
        <v>62240</v>
      </c>
      <c r="AF33" s="108">
        <f t="shared" si="3"/>
        <v>69120</v>
      </c>
      <c r="AG33" s="109">
        <f t="shared" si="3"/>
        <v>74720</v>
      </c>
      <c r="AH33" s="45">
        <f t="shared" si="6"/>
        <v>72600</v>
      </c>
      <c r="AI33" s="44">
        <f t="shared" si="5"/>
        <v>83040</v>
      </c>
      <c r="AJ33" s="44">
        <f t="shared" si="5"/>
        <v>93360</v>
      </c>
      <c r="AK33" s="44">
        <f t="shared" si="5"/>
        <v>103680</v>
      </c>
      <c r="AL33" s="46">
        <f t="shared" si="5"/>
        <v>112080</v>
      </c>
    </row>
    <row r="34" spans="1:38" x14ac:dyDescent="0.3">
      <c r="A34" s="32" t="s">
        <v>20</v>
      </c>
      <c r="B34" s="19"/>
      <c r="C34" s="17"/>
      <c r="D34" s="17"/>
      <c r="E34" s="17"/>
      <c r="F34" s="18" t="s">
        <v>21</v>
      </c>
      <c r="G34" s="29"/>
      <c r="K34" s="59" t="s">
        <v>111</v>
      </c>
      <c r="L34" s="40" t="s">
        <v>112</v>
      </c>
      <c r="M34" s="105">
        <v>55200</v>
      </c>
      <c r="N34" s="110">
        <v>742</v>
      </c>
      <c r="O34" s="108">
        <v>795</v>
      </c>
      <c r="P34" s="108">
        <v>954</v>
      </c>
      <c r="Q34" s="108">
        <v>1101</v>
      </c>
      <c r="R34" s="111">
        <v>1228</v>
      </c>
      <c r="S34" s="107">
        <v>990</v>
      </c>
      <c r="T34" s="108">
        <v>1060</v>
      </c>
      <c r="U34" s="108">
        <v>1272</v>
      </c>
      <c r="V34" s="108">
        <v>1469</v>
      </c>
      <c r="W34" s="109">
        <v>1638</v>
      </c>
      <c r="X34" s="107">
        <v>29700</v>
      </c>
      <c r="Y34" s="108">
        <v>33900</v>
      </c>
      <c r="Z34" s="108">
        <v>38160</v>
      </c>
      <c r="AA34" s="108">
        <v>42360</v>
      </c>
      <c r="AB34" s="109">
        <v>45780</v>
      </c>
      <c r="AC34" s="107">
        <f t="shared" ref="AC34:AG35" si="8">X34/0.6*0.8</f>
        <v>39600</v>
      </c>
      <c r="AD34" s="108">
        <f t="shared" si="8"/>
        <v>45200</v>
      </c>
      <c r="AE34" s="108">
        <f t="shared" si="8"/>
        <v>50880</v>
      </c>
      <c r="AF34" s="108">
        <f t="shared" si="8"/>
        <v>56480</v>
      </c>
      <c r="AG34" s="109">
        <f t="shared" si="8"/>
        <v>61040</v>
      </c>
      <c r="AH34" s="45">
        <f t="shared" si="6"/>
        <v>59400</v>
      </c>
      <c r="AI34" s="44">
        <f t="shared" si="5"/>
        <v>67800</v>
      </c>
      <c r="AJ34" s="44">
        <f t="shared" si="5"/>
        <v>76320</v>
      </c>
      <c r="AK34" s="44">
        <f t="shared" si="5"/>
        <v>84720</v>
      </c>
      <c r="AL34" s="46">
        <f t="shared" si="5"/>
        <v>91560</v>
      </c>
    </row>
    <row r="35" spans="1:38" ht="15" thickBot="1" x14ac:dyDescent="0.35">
      <c r="A35" s="33"/>
      <c r="B35" s="34"/>
      <c r="C35" s="34"/>
      <c r="D35" s="34"/>
      <c r="E35" s="34"/>
      <c r="F35" s="34"/>
      <c r="G35" s="35"/>
      <c r="K35" s="60" t="s">
        <v>113</v>
      </c>
      <c r="L35" s="47" t="s">
        <v>52</v>
      </c>
      <c r="M35" s="105">
        <v>86500</v>
      </c>
      <c r="N35" s="106">
        <v>907</v>
      </c>
      <c r="O35" s="106">
        <v>972</v>
      </c>
      <c r="P35" s="106">
        <v>1167</v>
      </c>
      <c r="Q35" s="106">
        <v>1348</v>
      </c>
      <c r="R35" s="106">
        <v>1504</v>
      </c>
      <c r="S35" s="106">
        <v>1210</v>
      </c>
      <c r="T35" s="106">
        <v>1297</v>
      </c>
      <c r="U35" s="106">
        <v>1556</v>
      </c>
      <c r="V35" s="106">
        <v>1798</v>
      </c>
      <c r="W35" s="106">
        <v>2006</v>
      </c>
      <c r="X35" s="106">
        <v>36300</v>
      </c>
      <c r="Y35" s="106">
        <v>41520</v>
      </c>
      <c r="Z35" s="106">
        <v>46680</v>
      </c>
      <c r="AA35" s="106">
        <v>51840</v>
      </c>
      <c r="AB35" s="106">
        <v>56040</v>
      </c>
      <c r="AC35" s="107">
        <f t="shared" si="8"/>
        <v>48400</v>
      </c>
      <c r="AD35" s="108">
        <f t="shared" si="8"/>
        <v>55360</v>
      </c>
      <c r="AE35" s="108">
        <f t="shared" si="8"/>
        <v>62240</v>
      </c>
      <c r="AF35" s="108">
        <f t="shared" si="8"/>
        <v>69120</v>
      </c>
      <c r="AG35" s="109">
        <f t="shared" si="8"/>
        <v>74720</v>
      </c>
      <c r="AH35" s="49">
        <f t="shared" si="6"/>
        <v>72600</v>
      </c>
      <c r="AI35" s="48">
        <f t="shared" si="5"/>
        <v>83040</v>
      </c>
      <c r="AJ35" s="48">
        <f t="shared" si="5"/>
        <v>93360</v>
      </c>
      <c r="AK35" s="48">
        <f t="shared" si="5"/>
        <v>103680</v>
      </c>
      <c r="AL35" s="50">
        <f t="shared" si="5"/>
        <v>112080</v>
      </c>
    </row>
    <row r="36" spans="1:38" x14ac:dyDescent="0.3">
      <c r="A36" s="1" t="s">
        <v>119</v>
      </c>
    </row>
  </sheetData>
  <mergeCells count="21">
    <mergeCell ref="AH1:AL1"/>
    <mergeCell ref="K1:M1"/>
    <mergeCell ref="N1:R1"/>
    <mergeCell ref="S1:W1"/>
    <mergeCell ref="X1:AB1"/>
    <mergeCell ref="AC1:AG1"/>
    <mergeCell ref="A11:G11"/>
    <mergeCell ref="A3:B3"/>
    <mergeCell ref="A5:B5"/>
    <mergeCell ref="A7:B7"/>
    <mergeCell ref="A1:G1"/>
    <mergeCell ref="A2:G2"/>
    <mergeCell ref="C3:G3"/>
    <mergeCell ref="C5:G5"/>
    <mergeCell ref="A6:B6"/>
    <mergeCell ref="A9:B9"/>
    <mergeCell ref="A10:B10"/>
    <mergeCell ref="C6:G6"/>
    <mergeCell ref="A8:G8"/>
    <mergeCell ref="C7:G7"/>
    <mergeCell ref="C4:G4"/>
  </mergeCells>
  <dataValidations count="3">
    <dataValidation type="list" allowBlank="1" showInputMessage="1" showErrorMessage="1" sqref="C7:G7" xr:uid="{7DD09215-0DAC-4D49-B154-024516E8ADED}">
      <formula1>$I$9:$I$10</formula1>
    </dataValidation>
    <dataValidation type="list" allowBlank="1" showInputMessage="1" showErrorMessage="1" sqref="C13:C32" xr:uid="{E9C75DF0-5AEC-452A-A87A-BBF14B6A9F25}">
      <formula1>$C$9:$G$9</formula1>
    </dataValidation>
    <dataValidation type="list" allowBlank="1" showInputMessage="1" showErrorMessage="1" sqref="C6:G6" xr:uid="{548C9075-93C5-4B83-9883-DA13856A1E96}">
      <formula1>$K$3:$K$35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EC95F-C3CF-499B-9F47-E9AA8D53E97B}">
  <dimension ref="A1:E23"/>
  <sheetViews>
    <sheetView zoomScale="145" zoomScaleNormal="145" workbookViewId="0">
      <selection activeCell="B4" sqref="B4:C4"/>
    </sheetView>
  </sheetViews>
  <sheetFormatPr defaultRowHeight="14.4" x14ac:dyDescent="0.3"/>
  <sheetData>
    <row r="1" spans="1:5" x14ac:dyDescent="0.3">
      <c r="A1" s="90" t="s">
        <v>0</v>
      </c>
      <c r="B1" s="91"/>
      <c r="C1" s="91"/>
      <c r="D1" s="91"/>
      <c r="E1" s="92"/>
    </row>
    <row r="2" spans="1:5" x14ac:dyDescent="0.3">
      <c r="A2" s="102" t="s">
        <v>1</v>
      </c>
      <c r="B2" s="62"/>
      <c r="C2" s="62"/>
      <c r="D2" s="62"/>
      <c r="E2" s="103"/>
    </row>
    <row r="3" spans="1:5" x14ac:dyDescent="0.3">
      <c r="A3" s="4" t="s">
        <v>3</v>
      </c>
      <c r="B3" s="104"/>
      <c r="C3" s="104"/>
      <c r="D3" s="4" t="s">
        <v>4</v>
      </c>
      <c r="E3" s="4"/>
    </row>
    <row r="4" spans="1:5" x14ac:dyDescent="0.3">
      <c r="A4" s="4" t="s">
        <v>2</v>
      </c>
      <c r="B4" s="104"/>
      <c r="C4" s="104"/>
      <c r="D4" s="4" t="s">
        <v>5</v>
      </c>
      <c r="E4" s="4"/>
    </row>
    <row r="5" spans="1:5" x14ac:dyDescent="0.3">
      <c r="A5" s="102" t="s">
        <v>6</v>
      </c>
      <c r="B5" s="62"/>
      <c r="C5" s="62"/>
      <c r="D5" s="62"/>
      <c r="E5" s="103"/>
    </row>
    <row r="6" spans="1:5" x14ac:dyDescent="0.3">
      <c r="A6" s="5" t="s">
        <v>7</v>
      </c>
      <c r="B6" s="100" t="s">
        <v>8</v>
      </c>
      <c r="C6" s="101"/>
      <c r="D6" s="6" t="s">
        <v>9</v>
      </c>
      <c r="E6" s="3"/>
    </row>
    <row r="7" spans="1:5" x14ac:dyDescent="0.3">
      <c r="A7" s="10">
        <v>1</v>
      </c>
      <c r="B7" s="97"/>
      <c r="C7" s="98"/>
      <c r="D7" s="88" t="s">
        <v>10</v>
      </c>
      <c r="E7" s="89"/>
    </row>
    <row r="8" spans="1:5" x14ac:dyDescent="0.3">
      <c r="A8" s="11">
        <v>2</v>
      </c>
      <c r="B8" s="97"/>
      <c r="C8" s="99"/>
      <c r="D8" s="88"/>
      <c r="E8" s="89"/>
    </row>
    <row r="9" spans="1:5" x14ac:dyDescent="0.3">
      <c r="A9" s="12">
        <v>3</v>
      </c>
      <c r="B9" s="97"/>
      <c r="C9" s="98"/>
      <c r="D9" s="88"/>
      <c r="E9" s="89"/>
    </row>
    <row r="10" spans="1:5" x14ac:dyDescent="0.3">
      <c r="A10" s="10">
        <v>4</v>
      </c>
      <c r="B10" s="86"/>
      <c r="C10" s="87"/>
      <c r="D10" s="88"/>
      <c r="E10" s="89"/>
    </row>
    <row r="11" spans="1:5" x14ac:dyDescent="0.3">
      <c r="A11" s="90" t="s">
        <v>11</v>
      </c>
      <c r="B11" s="91"/>
      <c r="C11" s="91"/>
      <c r="D11" s="91"/>
      <c r="E11" s="92"/>
    </row>
    <row r="12" spans="1:5" ht="36.6" x14ac:dyDescent="0.3">
      <c r="A12" s="4" t="s">
        <v>7</v>
      </c>
      <c r="B12" s="8" t="s">
        <v>12</v>
      </c>
      <c r="C12" s="8" t="s">
        <v>13</v>
      </c>
      <c r="D12" s="8" t="s">
        <v>14</v>
      </c>
      <c r="E12" s="8" t="s">
        <v>15</v>
      </c>
    </row>
    <row r="13" spans="1:5" x14ac:dyDescent="0.3">
      <c r="A13" s="9">
        <v>1</v>
      </c>
      <c r="B13" s="4"/>
      <c r="C13" s="4"/>
      <c r="D13" s="4"/>
      <c r="E13" s="4"/>
    </row>
    <row r="14" spans="1:5" x14ac:dyDescent="0.3">
      <c r="A14" s="9">
        <v>2</v>
      </c>
      <c r="B14" s="4"/>
      <c r="C14" s="4"/>
      <c r="D14" s="4"/>
      <c r="E14" s="4"/>
    </row>
    <row r="15" spans="1:5" x14ac:dyDescent="0.3">
      <c r="A15" s="9">
        <v>3</v>
      </c>
      <c r="B15" s="4"/>
      <c r="C15" s="4"/>
      <c r="D15" s="4"/>
      <c r="E15" s="4"/>
    </row>
    <row r="16" spans="1:5" x14ac:dyDescent="0.3">
      <c r="A16" s="9">
        <v>4</v>
      </c>
      <c r="B16" s="4"/>
      <c r="C16" s="4"/>
      <c r="D16" s="4"/>
      <c r="E16" s="4"/>
    </row>
    <row r="17" spans="1:5" x14ac:dyDescent="0.3">
      <c r="A17" s="4" t="s">
        <v>16</v>
      </c>
      <c r="B17" s="4" t="s">
        <v>17</v>
      </c>
      <c r="C17" s="4" t="s">
        <v>17</v>
      </c>
      <c r="D17" s="4" t="s">
        <v>17</v>
      </c>
      <c r="E17" s="4" t="s">
        <v>17</v>
      </c>
    </row>
    <row r="18" spans="1:5" x14ac:dyDescent="0.3">
      <c r="A18" s="7"/>
      <c r="B18" s="1"/>
      <c r="C18" s="93" t="s">
        <v>18</v>
      </c>
      <c r="D18" s="93"/>
      <c r="E18" s="4" t="s">
        <v>17</v>
      </c>
    </row>
    <row r="19" spans="1:5" x14ac:dyDescent="0.3">
      <c r="A19" s="7"/>
      <c r="B19" s="1"/>
      <c r="C19" s="1"/>
      <c r="D19" s="1"/>
      <c r="E19" s="13"/>
    </row>
    <row r="20" spans="1:5" x14ac:dyDescent="0.3">
      <c r="A20" s="94" t="s">
        <v>19</v>
      </c>
      <c r="B20" s="95"/>
      <c r="C20" s="95"/>
      <c r="D20" s="95"/>
      <c r="E20" s="96"/>
    </row>
    <row r="21" spans="1:5" x14ac:dyDescent="0.3">
      <c r="A21" s="7"/>
      <c r="B21" s="1"/>
      <c r="C21" s="1"/>
      <c r="D21" s="1"/>
      <c r="E21" s="13"/>
    </row>
    <row r="22" spans="1:5" x14ac:dyDescent="0.3">
      <c r="A22" s="14" t="s">
        <v>22</v>
      </c>
      <c r="B22" s="2"/>
      <c r="C22" s="2"/>
      <c r="D22" s="2"/>
      <c r="E22" s="15"/>
    </row>
    <row r="23" spans="1:5" x14ac:dyDescent="0.3">
      <c r="A23" s="16" t="s">
        <v>20</v>
      </c>
      <c r="B23" s="17"/>
      <c r="C23" s="17"/>
      <c r="D23" s="17"/>
      <c r="E23" s="18" t="s">
        <v>21</v>
      </c>
    </row>
  </sheetData>
  <mergeCells count="17">
    <mergeCell ref="B6:C6"/>
    <mergeCell ref="A1:E1"/>
    <mergeCell ref="A2:E2"/>
    <mergeCell ref="B3:C3"/>
    <mergeCell ref="B4:C4"/>
    <mergeCell ref="A5:E5"/>
    <mergeCell ref="B7:C7"/>
    <mergeCell ref="D7:E7"/>
    <mergeCell ref="B8:C8"/>
    <mergeCell ref="D8:E8"/>
    <mergeCell ref="B9:C9"/>
    <mergeCell ref="D9:E9"/>
    <mergeCell ref="B10:C10"/>
    <mergeCell ref="D10:E10"/>
    <mergeCell ref="A11:E11"/>
    <mergeCell ref="C18:D18"/>
    <mergeCell ref="A20: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Rent Roll</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Alexandrea Romero</cp:lastModifiedBy>
  <cp:lastPrinted>2022-11-02T03:13:00Z</cp:lastPrinted>
  <dcterms:created xsi:type="dcterms:W3CDTF">2022-11-02T03:11:53Z</dcterms:created>
  <dcterms:modified xsi:type="dcterms:W3CDTF">2024-05-06T21:23:07Z</dcterms:modified>
</cp:coreProperties>
</file>